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9C29D3F6-295B-E84B-AB47-98E48861F83A}" xr6:coauthVersionLast="45" xr6:coauthVersionMax="45" xr10:uidLastSave="{00000000-0000-0000-0000-000000000000}"/>
  <bookViews>
    <workbookView xWindow="0" yWindow="0" windowWidth="28800" windowHeight="18000" firstSheet="4" activeTab="4" xr2:uid="{00000000-000D-0000-FFFF-FFFF00000000}"/>
  </bookViews>
  <sheets>
    <sheet name="Cálculo velocidad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5" i="2"/>
  <c r="B15" i="2"/>
  <c r="B14" i="2"/>
  <c r="D14" i="2" s="1"/>
  <c r="B13" i="2"/>
  <c r="D13" i="2" s="1"/>
  <c r="B12" i="2"/>
  <c r="D12" i="2" s="1"/>
  <c r="B11" i="2"/>
  <c r="D11" i="2" s="1"/>
  <c r="B10" i="2"/>
  <c r="B9" i="2"/>
  <c r="D9" i="2" s="1"/>
  <c r="D8" i="2"/>
  <c r="D10" i="2"/>
  <c r="B8" i="2"/>
  <c r="D7" i="2"/>
  <c r="B7" i="2"/>
  <c r="B14" i="1"/>
  <c r="B11" i="1"/>
  <c r="C11" i="1" s="1"/>
  <c r="B12" i="1"/>
  <c r="C12" i="1" s="1"/>
  <c r="B13" i="1"/>
  <c r="C13" i="1" s="1"/>
  <c r="D13" i="1"/>
  <c r="C14" i="1"/>
  <c r="D14" i="1"/>
  <c r="B15" i="1"/>
  <c r="C15" i="1" s="1"/>
  <c r="D15" i="1"/>
  <c r="B16" i="1"/>
  <c r="C16" i="1"/>
  <c r="D16" i="1"/>
  <c r="C8" i="1"/>
  <c r="C9" i="1"/>
  <c r="C10" i="1"/>
  <c r="C7" i="1"/>
  <c r="D10" i="1"/>
  <c r="B10" i="1"/>
  <c r="D9" i="1"/>
  <c r="B9" i="1"/>
  <c r="D8" i="1"/>
  <c r="B8" i="1"/>
  <c r="D7" i="1"/>
  <c r="B7" i="1"/>
  <c r="D11" i="1" l="1"/>
  <c r="D12" i="1"/>
  <c r="D18" i="1" l="1"/>
  <c r="D17" i="1"/>
  <c r="D20" i="1"/>
  <c r="D19" i="1"/>
</calcChain>
</file>

<file path=xl/sharedStrings.xml><?xml version="1.0" encoding="utf-8"?>
<sst xmlns="http://schemas.openxmlformats.org/spreadsheetml/2006/main" count="132" uniqueCount="32">
  <si>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</si>
  <si>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</si>
  <si>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</si>
  <si>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</si>
  <si>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</si>
  <si>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</si>
  <si>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</si>
  <si>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Mediana</t>
  </si>
  <si>
    <t>Desviación estándar</t>
  </si>
  <si>
    <t>Coeficiente de variación</t>
  </si>
  <si>
    <t>Escalones descendentes</t>
  </si>
  <si>
    <t>Escalón 1</t>
  </si>
  <si>
    <t>t (s)</t>
  </si>
  <si>
    <t>Potencia (MW)</t>
  </si>
  <si>
    <t>Frecuencia (Hz)</t>
  </si>
  <si>
    <t>Potencia de referencia (MW)</t>
  </si>
  <si>
    <t>Escalón 2</t>
  </si>
  <si>
    <t>Escalón 3</t>
  </si>
  <si>
    <t>Escalón 4</t>
  </si>
  <si>
    <t>Escalón 5</t>
  </si>
  <si>
    <t>Escalón 6</t>
  </si>
  <si>
    <t>Escalón 7</t>
  </si>
  <si>
    <t>Escalón 8</t>
  </si>
  <si>
    <t>Escalón 9</t>
  </si>
  <si>
    <t>Escalón 10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</si>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</sst>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readingOrder="1"/>
    </xf>
    <xf numFmtId="0" fontId="3" fillId="2" borderId="7" xfId="0" applyFont="1" applyFill="1" applyBorder="1" applyAlignment="1">
      <alignment horizontal="center" wrapText="1" readingOrder="1"/>
    </xf>
    <xf numFmtId="0" fontId="2" fillId="3" borderId="7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9" fontId="2" fillId="3" borderId="1" xfId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 readingOrder="1"/>
    </xf>
    <xf numFmtId="164" fontId="3" fillId="3" borderId="11" xfId="0" applyNumberFormat="1" applyFont="1" applyFill="1" applyBorder="1" applyAlignment="1">
      <alignment horizontal="center" wrapText="1" readingOrder="1"/>
    </xf>
    <xf numFmtId="21" fontId="0" fillId="0" borderId="0" xfId="0" applyNumberFormat="1" applyAlignment="1">
      <alignment horizontal="center"/>
    </xf>
    <xf numFmtId="4" fontId="0" fillId="4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5" borderId="0" xfId="0" applyNumberFormat="1" applyFill="1" applyAlignment="1">
      <alignment horizontal="center"/>
    </xf>
    <xf numFmtId="4" fontId="0" fillId="6" borderId="0" xfId="0" applyNumberFormat="1" applyFill="1" applyAlignment="1">
      <alignment horizontal="center"/>
    </xf>
    <xf numFmtId="165" fontId="0" fillId="0" borderId="0" xfId="0" applyNumberFormat="1" applyAlignment="1">
      <alignment horizontal="center"/>
    </xf>
    <xf numFmtId="0" fontId="3" fillId="2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2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1" fillId="0" borderId="1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'[1]Rata toma carga 30 Ago 2020'!$C$2</c:f>
              <c:strCache>
                <c:ptCount val="1"/>
                <c:pt idx="0">
                  <c:v>Potencia MW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'[1]Rata toma carga 30 Ago 2020'!$A$3:$B$60</c:f>
              <c:multiLvlStrCache>
                <c:ptCount val="58"/>
                <c:lvl>
                  <c:pt idx="3">
                    <c:v>::</c:v>
                  </c:pt>
                  <c:pt idx="4">
                    <c:v>0,996527778</c:v>
                  </c:pt>
                  <c:pt idx="5">
                    <c:v>0</c:v>
                  </c:pt>
                  <c:pt idx="6">
                    <c:v>0,003472222</c:v>
                  </c:pt>
                  <c:pt idx="7">
                    <c:v>0,009722222</c:v>
                  </c:pt>
                  <c:pt idx="8">
                    <c:v>0,009791667</c:v>
                  </c:pt>
                  <c:pt idx="9">
                    <c:v>0,013888889</c:v>
                  </c:pt>
                  <c:pt idx="10">
                    <c:v>0,017361111</c:v>
                  </c:pt>
                  <c:pt idx="11">
                    <c:v>0,020833333</c:v>
                  </c:pt>
                  <c:pt idx="12">
                    <c:v>0,024305556</c:v>
                  </c:pt>
                  <c:pt idx="13">
                    <c:v>0,027777778</c:v>
                  </c:pt>
                  <c:pt idx="14">
                    <c:v>0,03125</c:v>
                  </c:pt>
                  <c:pt idx="15">
                    <c:v>0,036111111</c:v>
                  </c:pt>
                  <c:pt idx="16">
                    <c:v>0,038194444</c:v>
                  </c:pt>
                  <c:pt idx="17">
                    <c:v>0,041666667</c:v>
                  </c:pt>
                  <c:pt idx="18">
                    <c:v>0,045138889</c:v>
                  </c:pt>
                  <c:pt idx="19">
                    <c:v>0,048611111</c:v>
                  </c:pt>
                  <c:pt idx="20">
                    <c:v>0,052083333</c:v>
                  </c:pt>
                  <c:pt idx="21">
                    <c:v>0,055555556</c:v>
                  </c:pt>
                  <c:pt idx="22">
                    <c:v>0,059027778</c:v>
                  </c:pt>
                  <c:pt idx="23">
                    <c:v>0,0625</c:v>
                  </c:pt>
                  <c:pt idx="24">
                    <c:v>0,065972222</c:v>
                  </c:pt>
                  <c:pt idx="25">
                    <c:v>0,069444444</c:v>
                  </c:pt>
                  <c:pt idx="26">
                    <c:v>0,072916667</c:v>
                  </c:pt>
                  <c:pt idx="27">
                    <c:v>0,076388889</c:v>
                  </c:pt>
                  <c:pt idx="28">
                    <c:v>0,079861111</c:v>
                  </c:pt>
                  <c:pt idx="29">
                    <c:v>0,083333333</c:v>
                  </c:pt>
                  <c:pt idx="30">
                    <c:v>0,086805556</c:v>
                  </c:pt>
                  <c:pt idx="31">
                    <c:v>0,090277778</c:v>
                  </c:pt>
                  <c:pt idx="32">
                    <c:v>0,09375</c:v>
                  </c:pt>
                  <c:pt idx="33">
                    <c:v>0,097222222</c:v>
                  </c:pt>
                  <c:pt idx="34">
                    <c:v>0,100694444</c:v>
                  </c:pt>
                  <c:pt idx="35">
                    <c:v>0,104166667</c:v>
                  </c:pt>
                  <c:pt idx="36">
                    <c:v>0,107638889</c:v>
                  </c:pt>
                  <c:pt idx="37">
                    <c:v>0,111111111</c:v>
                  </c:pt>
                  <c:pt idx="38">
                    <c:v>0,114583333</c:v>
                  </c:pt>
                  <c:pt idx="39">
                    <c:v>0,118055556</c:v>
                  </c:pt>
                  <c:pt idx="40">
                    <c:v>0,121527778</c:v>
                  </c:pt>
                  <c:pt idx="41">
                    <c:v>0,125</c:v>
                  </c:pt>
                  <c:pt idx="42">
                    <c:v>0,128472222</c:v>
                  </c:pt>
                  <c:pt idx="43">
                    <c:v>0,131944444</c:v>
                  </c:pt>
                  <c:pt idx="44">
                    <c:v>0,135416667</c:v>
                  </c:pt>
                  <c:pt idx="45">
                    <c:v>0,138888889</c:v>
                  </c:pt>
                  <c:pt idx="46">
                    <c:v>0,142361111</c:v>
                  </c:pt>
                  <c:pt idx="47">
                    <c:v>0,145833333</c:v>
                  </c:pt>
                  <c:pt idx="48">
                    <c:v>0,149305556</c:v>
                  </c:pt>
                  <c:pt idx="49">
                    <c:v>0,152777778</c:v>
                  </c:pt>
                  <c:pt idx="50">
                    <c:v>0,15625</c:v>
                  </c:pt>
                  <c:pt idx="51">
                    <c:v>0,159722222</c:v>
                  </c:pt>
                  <c:pt idx="52">
                    <c:v>0,163194444</c:v>
                  </c:pt>
                  <c:pt idx="53">
                    <c:v>0,166666667</c:v>
                  </c:pt>
                  <c:pt idx="54">
                    <c:v>0,170138889</c:v>
                  </c:pt>
                  <c:pt idx="55">
                    <c:v>0,173611111</c:v>
                  </c:pt>
                  <c:pt idx="56">
                    <c:v>0,177083333</c:v>
                  </c:pt>
                  <c:pt idx="57">
                    <c:v>0,180555556</c:v>
                  </c:pt>
                </c:lvl>
                <c:lvl>
                  <c:pt idx="3">
                    <c:v>..</c:v>
                  </c:pt>
                  <c:pt idx="4">
                    <c:v>29.08.20</c:v>
                  </c:pt>
                  <c:pt idx="5">
                    <c:v>30.08.20</c:v>
                  </c:pt>
                  <c:pt idx="6">
                    <c:v>30.08.20</c:v>
                  </c:pt>
                  <c:pt idx="7">
                    <c:v>30.08.20</c:v>
                  </c:pt>
                  <c:pt idx="8">
                    <c:v>30.08.20</c:v>
                  </c:pt>
                  <c:pt idx="9">
                    <c:v>30.08.20</c:v>
                  </c:pt>
                  <c:pt idx="10">
                    <c:v>30.08.20</c:v>
                  </c:pt>
                  <c:pt idx="11">
                    <c:v>30.08.20</c:v>
                  </c:pt>
                  <c:pt idx="12">
                    <c:v>30.08.20</c:v>
                  </c:pt>
                  <c:pt idx="13">
                    <c:v>30.08.20</c:v>
                  </c:pt>
                  <c:pt idx="14">
                    <c:v>30.08.20</c:v>
                  </c:pt>
                  <c:pt idx="15">
                    <c:v>30.08.20</c:v>
                  </c:pt>
                  <c:pt idx="16">
                    <c:v>30.08.20</c:v>
                  </c:pt>
                  <c:pt idx="17">
                    <c:v>30.08.20</c:v>
                  </c:pt>
                  <c:pt idx="18">
                    <c:v>30.08.20</c:v>
                  </c:pt>
                  <c:pt idx="19">
                    <c:v>30.08.20</c:v>
                  </c:pt>
                  <c:pt idx="20">
                    <c:v>30.08.20</c:v>
                  </c:pt>
                  <c:pt idx="21">
                    <c:v>30.08.20</c:v>
                  </c:pt>
                  <c:pt idx="22">
                    <c:v>30.08.20</c:v>
                  </c:pt>
                  <c:pt idx="23">
                    <c:v>30.08.20</c:v>
                  </c:pt>
                  <c:pt idx="24">
                    <c:v>30.08.20</c:v>
                  </c:pt>
                  <c:pt idx="25">
                    <c:v>30.08.20</c:v>
                  </c:pt>
                  <c:pt idx="26">
                    <c:v>30.08.20</c:v>
                  </c:pt>
                  <c:pt idx="27">
                    <c:v>30.08.20</c:v>
                  </c:pt>
                  <c:pt idx="28">
                    <c:v>30.08.20</c:v>
                  </c:pt>
                  <c:pt idx="29">
                    <c:v>30.08.20</c:v>
                  </c:pt>
                  <c:pt idx="30">
                    <c:v>30.08.20</c:v>
                  </c:pt>
                  <c:pt idx="31">
                    <c:v>30.08.20</c:v>
                  </c:pt>
                  <c:pt idx="32">
                    <c:v>30.08.20</c:v>
                  </c:pt>
                  <c:pt idx="33">
                    <c:v>30.08.20</c:v>
                  </c:pt>
                  <c:pt idx="34">
                    <c:v>30.08.20</c:v>
                  </c:pt>
                  <c:pt idx="35">
                    <c:v>30.08.20</c:v>
                  </c:pt>
                  <c:pt idx="36">
                    <c:v>30.08.20</c:v>
                  </c:pt>
                  <c:pt idx="37">
                    <c:v>30.08.20</c:v>
                  </c:pt>
                  <c:pt idx="38">
                    <c:v>30.08.20</c:v>
                  </c:pt>
                  <c:pt idx="39">
                    <c:v>30.08.20</c:v>
                  </c:pt>
                  <c:pt idx="40">
                    <c:v>30.08.20</c:v>
                  </c:pt>
                  <c:pt idx="41">
                    <c:v>30.08.20</c:v>
                  </c:pt>
                  <c:pt idx="42">
                    <c:v>30.08.20</c:v>
                  </c:pt>
                  <c:pt idx="43">
                    <c:v>30.08.20</c:v>
                  </c:pt>
                  <c:pt idx="44">
                    <c:v>30.08.20</c:v>
                  </c:pt>
                  <c:pt idx="45">
                    <c:v>30.08.20</c:v>
                  </c:pt>
                  <c:pt idx="46">
                    <c:v>30.08.20</c:v>
                  </c:pt>
                  <c:pt idx="47">
                    <c:v>30.08.20</c:v>
                  </c:pt>
                  <c:pt idx="48">
                    <c:v>30.08.20</c:v>
                  </c:pt>
                  <c:pt idx="49">
                    <c:v>30.08.20</c:v>
                  </c:pt>
                  <c:pt idx="50">
                    <c:v>30.08.20</c:v>
                  </c:pt>
                  <c:pt idx="51">
                    <c:v>30.08.20</c:v>
                  </c:pt>
                  <c:pt idx="52">
                    <c:v>30.08.20</c:v>
                  </c:pt>
                  <c:pt idx="53">
                    <c:v>30.08.20</c:v>
                  </c:pt>
                  <c:pt idx="54">
                    <c:v>30.08.20</c:v>
                  </c:pt>
                  <c:pt idx="55">
                    <c:v>30.08.20</c:v>
                  </c:pt>
                  <c:pt idx="56">
                    <c:v>30.08.20</c:v>
                  </c:pt>
                  <c:pt idx="57">
                    <c:v>30.08.20</c:v>
                  </c:pt>
                </c:lvl>
              </c:multiLvlStrCache>
            </c:multiLvlStrRef>
          </c:cat>
          <c:val>
            <c:numRef>
              <c:f>'[1]Rata toma carga 30 Ago 2020'!$C$3:$C$60</c:f>
              <c:numCache>
                <c:formatCode>General</c:formatCode>
                <c:ptCount val="58"/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8.3000000000000007</c:v>
                </c:pt>
                <c:pt idx="9">
                  <c:v>11.763484</c:v>
                </c:pt>
                <c:pt idx="10">
                  <c:v>14.026184000000001</c:v>
                </c:pt>
                <c:pt idx="11">
                  <c:v>16.459743</c:v>
                </c:pt>
                <c:pt idx="12">
                  <c:v>18.944496000000001</c:v>
                </c:pt>
                <c:pt idx="13">
                  <c:v>21.563798999999999</c:v>
                </c:pt>
                <c:pt idx="14">
                  <c:v>25.144523</c:v>
                </c:pt>
                <c:pt idx="15">
                  <c:v>29.118901999999999</c:v>
                </c:pt>
                <c:pt idx="16">
                  <c:v>34.613135</c:v>
                </c:pt>
                <c:pt idx="17">
                  <c:v>40.581899999999997</c:v>
                </c:pt>
                <c:pt idx="18">
                  <c:v>44.225192</c:v>
                </c:pt>
                <c:pt idx="19">
                  <c:v>45.538761000000001</c:v>
                </c:pt>
                <c:pt idx="20">
                  <c:v>46.353405000000002</c:v>
                </c:pt>
                <c:pt idx="21">
                  <c:v>47.249391000000003</c:v>
                </c:pt>
                <c:pt idx="22">
                  <c:v>48.263421000000001</c:v>
                </c:pt>
                <c:pt idx="23">
                  <c:v>49.252388000000003</c:v>
                </c:pt>
                <c:pt idx="24">
                  <c:v>49.730364999999999</c:v>
                </c:pt>
                <c:pt idx="25">
                  <c:v>49.594631</c:v>
                </c:pt>
                <c:pt idx="26">
                  <c:v>49.739604</c:v>
                </c:pt>
                <c:pt idx="27">
                  <c:v>49.701355999999997</c:v>
                </c:pt>
                <c:pt idx="28">
                  <c:v>50.655209999999997</c:v>
                </c:pt>
                <c:pt idx="29">
                  <c:v>58.885196999999998</c:v>
                </c:pt>
                <c:pt idx="30">
                  <c:v>67.468847999999994</c:v>
                </c:pt>
                <c:pt idx="31">
                  <c:v>72.711506999999997</c:v>
                </c:pt>
                <c:pt idx="32">
                  <c:v>72.588982000000001</c:v>
                </c:pt>
                <c:pt idx="33">
                  <c:v>78.817870999999997</c:v>
                </c:pt>
                <c:pt idx="34">
                  <c:v>86.531580000000005</c:v>
                </c:pt>
                <c:pt idx="35">
                  <c:v>91.392621000000005</c:v>
                </c:pt>
                <c:pt idx="36">
                  <c:v>105.167545</c:v>
                </c:pt>
                <c:pt idx="37">
                  <c:v>108.21822299999999</c:v>
                </c:pt>
                <c:pt idx="38">
                  <c:v>116.888068</c:v>
                </c:pt>
                <c:pt idx="39">
                  <c:v>119.3223</c:v>
                </c:pt>
                <c:pt idx="40">
                  <c:v>115.99909700000001</c:v>
                </c:pt>
                <c:pt idx="41">
                  <c:v>114.20754100000001</c:v>
                </c:pt>
                <c:pt idx="42">
                  <c:v>111.80516</c:v>
                </c:pt>
                <c:pt idx="43">
                  <c:v>117.821746</c:v>
                </c:pt>
                <c:pt idx="44">
                  <c:v>120.412086</c:v>
                </c:pt>
                <c:pt idx="45">
                  <c:v>123.573842</c:v>
                </c:pt>
                <c:pt idx="46">
                  <c:v>129.11291299999999</c:v>
                </c:pt>
                <c:pt idx="47">
                  <c:v>138.560453</c:v>
                </c:pt>
                <c:pt idx="48">
                  <c:v>141.75209000000001</c:v>
                </c:pt>
                <c:pt idx="49">
                  <c:v>145.79285200000001</c:v>
                </c:pt>
                <c:pt idx="50">
                  <c:v>145.09067999999999</c:v>
                </c:pt>
                <c:pt idx="51">
                  <c:v>147.654708</c:v>
                </c:pt>
                <c:pt idx="52">
                  <c:v>150.66322099999999</c:v>
                </c:pt>
                <c:pt idx="53">
                  <c:v>149.87142700000001</c:v>
                </c:pt>
                <c:pt idx="54">
                  <c:v>153.49822599999999</c:v>
                </c:pt>
                <c:pt idx="55">
                  <c:v>157.27603300000001</c:v>
                </c:pt>
                <c:pt idx="56">
                  <c:v>157.13825</c:v>
                </c:pt>
                <c:pt idx="57">
                  <c:v>162.28551300000001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30-4729-B5E0-DBC956F515AF}"/>
            </c:ext>
          </c:extLst>
        </c:ser>
        <c:ser>
          <c:idx val="1"/>
          <c:order val="1"/>
          <c:tx>
            <c:strRef>
              <c:f>'[1]Rata toma carga 30 Ago 2020'!$D$2</c:f>
              <c:strCache>
                <c:ptCount val="1"/>
                <c:pt idx="0">
                  <c:v>Frecuencia Hz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'[1]Rata toma carga 30 Ago 2020'!$A$3:$B$60</c:f>
              <c:multiLvlStrCache>
                <c:ptCount val="58"/>
                <c:lvl>
                  <c:pt idx="3">
                    <c:v>::</c:v>
                  </c:pt>
                  <c:pt idx="4">
                    <c:v>0,996527778</c:v>
                  </c:pt>
                  <c:pt idx="5">
                    <c:v>0</c:v>
                  </c:pt>
                  <c:pt idx="6">
                    <c:v>0,003472222</c:v>
                  </c:pt>
                  <c:pt idx="7">
                    <c:v>0,009722222</c:v>
                  </c:pt>
                  <c:pt idx="8">
                    <c:v>0,009791667</c:v>
                  </c:pt>
                  <c:pt idx="9">
                    <c:v>0,013888889</c:v>
                  </c:pt>
                  <c:pt idx="10">
                    <c:v>0,017361111</c:v>
                  </c:pt>
                  <c:pt idx="11">
                    <c:v>0,020833333</c:v>
                  </c:pt>
                  <c:pt idx="12">
                    <c:v>0,024305556</c:v>
                  </c:pt>
                  <c:pt idx="13">
                    <c:v>0,027777778</c:v>
                  </c:pt>
                  <c:pt idx="14">
                    <c:v>0,03125</c:v>
                  </c:pt>
                  <c:pt idx="15">
                    <c:v>0,036111111</c:v>
                  </c:pt>
                  <c:pt idx="16">
                    <c:v>0,038194444</c:v>
                  </c:pt>
                  <c:pt idx="17">
                    <c:v>0,041666667</c:v>
                  </c:pt>
                  <c:pt idx="18">
                    <c:v>0,045138889</c:v>
                  </c:pt>
                  <c:pt idx="19">
                    <c:v>0,048611111</c:v>
                  </c:pt>
                  <c:pt idx="20">
                    <c:v>0,052083333</c:v>
                  </c:pt>
                  <c:pt idx="21">
                    <c:v>0,055555556</c:v>
                  </c:pt>
                  <c:pt idx="22">
                    <c:v>0,059027778</c:v>
                  </c:pt>
                  <c:pt idx="23">
                    <c:v>0,0625</c:v>
                  </c:pt>
                  <c:pt idx="24">
                    <c:v>0,065972222</c:v>
                  </c:pt>
                  <c:pt idx="25">
                    <c:v>0,069444444</c:v>
                  </c:pt>
                  <c:pt idx="26">
                    <c:v>0,072916667</c:v>
                  </c:pt>
                  <c:pt idx="27">
                    <c:v>0,076388889</c:v>
                  </c:pt>
                  <c:pt idx="28">
                    <c:v>0,079861111</c:v>
                  </c:pt>
                  <c:pt idx="29">
                    <c:v>0,083333333</c:v>
                  </c:pt>
                  <c:pt idx="30">
                    <c:v>0,086805556</c:v>
                  </c:pt>
                  <c:pt idx="31">
                    <c:v>0,090277778</c:v>
                  </c:pt>
                  <c:pt idx="32">
                    <c:v>0,09375</c:v>
                  </c:pt>
                  <c:pt idx="33">
                    <c:v>0,097222222</c:v>
                  </c:pt>
                  <c:pt idx="34">
                    <c:v>0,100694444</c:v>
                  </c:pt>
                  <c:pt idx="35">
                    <c:v>0,104166667</c:v>
                  </c:pt>
                  <c:pt idx="36">
                    <c:v>0,107638889</c:v>
                  </c:pt>
                  <c:pt idx="37">
                    <c:v>0,111111111</c:v>
                  </c:pt>
                  <c:pt idx="38">
                    <c:v>0,114583333</c:v>
                  </c:pt>
                  <c:pt idx="39">
                    <c:v>0,118055556</c:v>
                  </c:pt>
                  <c:pt idx="40">
                    <c:v>0,121527778</c:v>
                  </c:pt>
                  <c:pt idx="41">
                    <c:v>0,125</c:v>
                  </c:pt>
                  <c:pt idx="42">
                    <c:v>0,128472222</c:v>
                  </c:pt>
                  <c:pt idx="43">
                    <c:v>0,131944444</c:v>
                  </c:pt>
                  <c:pt idx="44">
                    <c:v>0,135416667</c:v>
                  </c:pt>
                  <c:pt idx="45">
                    <c:v>0,138888889</c:v>
                  </c:pt>
                  <c:pt idx="46">
                    <c:v>0,142361111</c:v>
                  </c:pt>
                  <c:pt idx="47">
                    <c:v>0,145833333</c:v>
                  </c:pt>
                  <c:pt idx="48">
                    <c:v>0,149305556</c:v>
                  </c:pt>
                  <c:pt idx="49">
                    <c:v>0,152777778</c:v>
                  </c:pt>
                  <c:pt idx="50">
                    <c:v>0,15625</c:v>
                  </c:pt>
                  <c:pt idx="51">
                    <c:v>0,159722222</c:v>
                  </c:pt>
                  <c:pt idx="52">
                    <c:v>0,163194444</c:v>
                  </c:pt>
                  <c:pt idx="53">
                    <c:v>0,166666667</c:v>
                  </c:pt>
                  <c:pt idx="54">
                    <c:v>0,170138889</c:v>
                  </c:pt>
                  <c:pt idx="55">
                    <c:v>0,173611111</c:v>
                  </c:pt>
                  <c:pt idx="56">
                    <c:v>0,177083333</c:v>
                  </c:pt>
                  <c:pt idx="57">
                    <c:v>0,180555556</c:v>
                  </c:pt>
                </c:lvl>
                <c:lvl>
                  <c:pt idx="3">
                    <c:v>..</c:v>
                  </c:pt>
                  <c:pt idx="4">
                    <c:v>29.08.20</c:v>
                  </c:pt>
                  <c:pt idx="5">
                    <c:v>30.08.20</c:v>
                  </c:pt>
                  <c:pt idx="6">
                    <c:v>30.08.20</c:v>
                  </c:pt>
                  <c:pt idx="7">
                    <c:v>30.08.20</c:v>
                  </c:pt>
                  <c:pt idx="8">
                    <c:v>30.08.20</c:v>
                  </c:pt>
                  <c:pt idx="9">
                    <c:v>30.08.20</c:v>
                  </c:pt>
                  <c:pt idx="10">
                    <c:v>30.08.20</c:v>
                  </c:pt>
                  <c:pt idx="11">
                    <c:v>30.08.20</c:v>
                  </c:pt>
                  <c:pt idx="12">
                    <c:v>30.08.20</c:v>
                  </c:pt>
                  <c:pt idx="13">
                    <c:v>30.08.20</c:v>
                  </c:pt>
                  <c:pt idx="14">
                    <c:v>30.08.20</c:v>
                  </c:pt>
                  <c:pt idx="15">
                    <c:v>30.08.20</c:v>
                  </c:pt>
                  <c:pt idx="16">
                    <c:v>30.08.20</c:v>
                  </c:pt>
                  <c:pt idx="17">
                    <c:v>30.08.20</c:v>
                  </c:pt>
                  <c:pt idx="18">
                    <c:v>30.08.20</c:v>
                  </c:pt>
                  <c:pt idx="19">
                    <c:v>30.08.20</c:v>
                  </c:pt>
                  <c:pt idx="20">
                    <c:v>30.08.20</c:v>
                  </c:pt>
                  <c:pt idx="21">
                    <c:v>30.08.20</c:v>
                  </c:pt>
                  <c:pt idx="22">
                    <c:v>30.08.20</c:v>
                  </c:pt>
                  <c:pt idx="23">
                    <c:v>30.08.20</c:v>
                  </c:pt>
                  <c:pt idx="24">
                    <c:v>30.08.20</c:v>
                  </c:pt>
                  <c:pt idx="25">
                    <c:v>30.08.20</c:v>
                  </c:pt>
                  <c:pt idx="26">
                    <c:v>30.08.20</c:v>
                  </c:pt>
                  <c:pt idx="27">
                    <c:v>30.08.20</c:v>
                  </c:pt>
                  <c:pt idx="28">
                    <c:v>30.08.20</c:v>
                  </c:pt>
                  <c:pt idx="29">
                    <c:v>30.08.20</c:v>
                  </c:pt>
                  <c:pt idx="30">
                    <c:v>30.08.20</c:v>
                  </c:pt>
                  <c:pt idx="31">
                    <c:v>30.08.20</c:v>
                  </c:pt>
                  <c:pt idx="32">
                    <c:v>30.08.20</c:v>
                  </c:pt>
                  <c:pt idx="33">
                    <c:v>30.08.20</c:v>
                  </c:pt>
                  <c:pt idx="34">
                    <c:v>30.08.20</c:v>
                  </c:pt>
                  <c:pt idx="35">
                    <c:v>30.08.20</c:v>
                  </c:pt>
                  <c:pt idx="36">
                    <c:v>30.08.20</c:v>
                  </c:pt>
                  <c:pt idx="37">
                    <c:v>30.08.20</c:v>
                  </c:pt>
                  <c:pt idx="38">
                    <c:v>30.08.20</c:v>
                  </c:pt>
                  <c:pt idx="39">
                    <c:v>30.08.20</c:v>
                  </c:pt>
                  <c:pt idx="40">
                    <c:v>30.08.20</c:v>
                  </c:pt>
                  <c:pt idx="41">
                    <c:v>30.08.20</c:v>
                  </c:pt>
                  <c:pt idx="42">
                    <c:v>30.08.20</c:v>
                  </c:pt>
                  <c:pt idx="43">
                    <c:v>30.08.20</c:v>
                  </c:pt>
                  <c:pt idx="44">
                    <c:v>30.08.20</c:v>
                  </c:pt>
                  <c:pt idx="45">
                    <c:v>30.08.20</c:v>
                  </c:pt>
                  <c:pt idx="46">
                    <c:v>30.08.20</c:v>
                  </c:pt>
                  <c:pt idx="47">
                    <c:v>30.08.20</c:v>
                  </c:pt>
                  <c:pt idx="48">
                    <c:v>30.08.20</c:v>
                  </c:pt>
                  <c:pt idx="49">
                    <c:v>30.08.20</c:v>
                  </c:pt>
                  <c:pt idx="50">
                    <c:v>30.08.20</c:v>
                  </c:pt>
                  <c:pt idx="51">
                    <c:v>30.08.20</c:v>
                  </c:pt>
                  <c:pt idx="52">
                    <c:v>30.08.20</c:v>
                  </c:pt>
                  <c:pt idx="53">
                    <c:v>30.08.20</c:v>
                  </c:pt>
                  <c:pt idx="54">
                    <c:v>30.08.20</c:v>
                  </c:pt>
                  <c:pt idx="55">
                    <c:v>30.08.20</c:v>
                  </c:pt>
                  <c:pt idx="56">
                    <c:v>30.08.20</c:v>
                  </c:pt>
                  <c:pt idx="57">
                    <c:v>30.08.20</c:v>
                  </c:pt>
                </c:lvl>
              </c:multiLvlStrCache>
            </c:multiLvlStrRef>
          </c:cat>
          <c:val>
            <c:numRef>
              <c:f>'[1]Rata toma carga 30 Ago 2020'!$D$3:$D$60</c:f>
              <c:numCache>
                <c:formatCode>General</c:formatCode>
                <c:ptCount val="58"/>
                <c:pt idx="4">
                  <c:v>59.993017000000002</c:v>
                </c:pt>
                <c:pt idx="5">
                  <c:v>59.981254999999997</c:v>
                </c:pt>
                <c:pt idx="6">
                  <c:v>59.992305000000002</c:v>
                </c:pt>
                <c:pt idx="7">
                  <c:v>59.950132000000004</c:v>
                </c:pt>
                <c:pt idx="8">
                  <c:v>59.971235999999998</c:v>
                </c:pt>
                <c:pt idx="9">
                  <c:v>59.977944000000001</c:v>
                </c:pt>
                <c:pt idx="10">
                  <c:v>59.988579999999999</c:v>
                </c:pt>
                <c:pt idx="11">
                  <c:v>59.991342000000003</c:v>
                </c:pt>
                <c:pt idx="12">
                  <c:v>59.943221999999999</c:v>
                </c:pt>
                <c:pt idx="13">
                  <c:v>59.976239999999997</c:v>
                </c:pt>
                <c:pt idx="14">
                  <c:v>59.990678000000003</c:v>
                </c:pt>
                <c:pt idx="15">
                  <c:v>59.977241999999997</c:v>
                </c:pt>
                <c:pt idx="16">
                  <c:v>59.979703999999998</c:v>
                </c:pt>
                <c:pt idx="17">
                  <c:v>59.980598999999998</c:v>
                </c:pt>
                <c:pt idx="18">
                  <c:v>59.996043</c:v>
                </c:pt>
                <c:pt idx="19">
                  <c:v>59.988428999999996</c:v>
                </c:pt>
                <c:pt idx="20">
                  <c:v>59.990698999999999</c:v>
                </c:pt>
                <c:pt idx="21">
                  <c:v>59.981045999999999</c:v>
                </c:pt>
                <c:pt idx="22">
                  <c:v>59.987071999999998</c:v>
                </c:pt>
                <c:pt idx="23">
                  <c:v>59.990042000000003</c:v>
                </c:pt>
                <c:pt idx="24">
                  <c:v>59.987437999999997</c:v>
                </c:pt>
                <c:pt idx="25">
                  <c:v>59.989308999999999</c:v>
                </c:pt>
                <c:pt idx="26">
                  <c:v>59.981070000000003</c:v>
                </c:pt>
                <c:pt idx="27">
                  <c:v>59.986722</c:v>
                </c:pt>
                <c:pt idx="28">
                  <c:v>59.977460999999998</c:v>
                </c:pt>
                <c:pt idx="29">
                  <c:v>59.974235</c:v>
                </c:pt>
                <c:pt idx="30">
                  <c:v>59.977809999999998</c:v>
                </c:pt>
                <c:pt idx="31">
                  <c:v>59.992705999999998</c:v>
                </c:pt>
                <c:pt idx="32">
                  <c:v>59.976581000000003</c:v>
                </c:pt>
                <c:pt idx="33">
                  <c:v>59.980176</c:v>
                </c:pt>
                <c:pt idx="34">
                  <c:v>59.983941000000002</c:v>
                </c:pt>
                <c:pt idx="35">
                  <c:v>59.990443999999997</c:v>
                </c:pt>
                <c:pt idx="36">
                  <c:v>59.985424999999999</c:v>
                </c:pt>
                <c:pt idx="37">
                  <c:v>59.989865000000002</c:v>
                </c:pt>
                <c:pt idx="38">
                  <c:v>59.985222999999998</c:v>
                </c:pt>
                <c:pt idx="39">
                  <c:v>59.982008</c:v>
                </c:pt>
                <c:pt idx="40">
                  <c:v>59.978451</c:v>
                </c:pt>
                <c:pt idx="41">
                  <c:v>59.976300999999999</c:v>
                </c:pt>
                <c:pt idx="42">
                  <c:v>59.962190999999997</c:v>
                </c:pt>
                <c:pt idx="43">
                  <c:v>59.977348999999997</c:v>
                </c:pt>
                <c:pt idx="44">
                  <c:v>59.992801999999998</c:v>
                </c:pt>
                <c:pt idx="45">
                  <c:v>59.976804000000001</c:v>
                </c:pt>
                <c:pt idx="46">
                  <c:v>59.990270000000002</c:v>
                </c:pt>
                <c:pt idx="47">
                  <c:v>59.988979999999998</c:v>
                </c:pt>
                <c:pt idx="48">
                  <c:v>59.977679000000002</c:v>
                </c:pt>
                <c:pt idx="49">
                  <c:v>59.989378000000002</c:v>
                </c:pt>
                <c:pt idx="50">
                  <c:v>59.983370999999998</c:v>
                </c:pt>
                <c:pt idx="51">
                  <c:v>59.968524000000002</c:v>
                </c:pt>
                <c:pt idx="52">
                  <c:v>59.978842</c:v>
                </c:pt>
                <c:pt idx="53">
                  <c:v>59.991883999999999</c:v>
                </c:pt>
                <c:pt idx="54">
                  <c:v>59.978417</c:v>
                </c:pt>
                <c:pt idx="55">
                  <c:v>59.993991000000001</c:v>
                </c:pt>
                <c:pt idx="56">
                  <c:v>59.985737999999998</c:v>
                </c:pt>
                <c:pt idx="57">
                  <c:v>59.979049000000003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30-4729-B5E0-DBC956F51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878656"/>
        <c:axId val="61182560"/>
      </c:lineChart>
      <c:catAx>
        <c:axId val="1473878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182560"/>
        <c:crosses val="autoZero"/>
        <c:auto val="1"/>
        <c:lblAlgn val="ctr"/>
        <c:lblOffset val="100"/>
        <c:noMultiLvlLbl val="0"/>
      </c:catAx>
      <c:valAx>
        <c:axId val="611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7387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'[1]Rata descarga 27 28 Ago 2020'!$C$2</c:f>
              <c:strCache>
                <c:ptCount val="1"/>
                <c:pt idx="0">
                  <c:v>Potencia MW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'[1]Rata descarga 27 28 Ago 2020'!$B$3:$B$56</c:f>
              <c:strCache>
                <c:ptCount val="54"/>
                <c:pt idx="0">
                  <c:v>::</c:v>
                </c:pt>
                <c:pt idx="1">
                  <c:v>0,940972222</c:v>
                </c:pt>
                <c:pt idx="2">
                  <c:v>0,944444444</c:v>
                </c:pt>
                <c:pt idx="3">
                  <c:v>0,947916667</c:v>
                </c:pt>
                <c:pt idx="4">
                  <c:v>0,951388889</c:v>
                </c:pt>
                <c:pt idx="5">
                  <c:v>0,954861111</c:v>
                </c:pt>
                <c:pt idx="6">
                  <c:v>0,958333333</c:v>
                </c:pt>
                <c:pt idx="7">
                  <c:v>0,961805556</c:v>
                </c:pt>
                <c:pt idx="8">
                  <c:v>0,965277778</c:v>
                </c:pt>
                <c:pt idx="9">
                  <c:v>0,96875</c:v>
                </c:pt>
                <c:pt idx="10">
                  <c:v>0,972222222</c:v>
                </c:pt>
                <c:pt idx="11">
                  <c:v>0,975694444</c:v>
                </c:pt>
                <c:pt idx="12">
                  <c:v>0,979166667</c:v>
                </c:pt>
                <c:pt idx="13">
                  <c:v>0,982638889</c:v>
                </c:pt>
                <c:pt idx="14">
                  <c:v>0,986111111</c:v>
                </c:pt>
                <c:pt idx="15">
                  <c:v>0,989583333</c:v>
                </c:pt>
                <c:pt idx="16">
                  <c:v>0,993055556</c:v>
                </c:pt>
                <c:pt idx="17">
                  <c:v>0,996527778</c:v>
                </c:pt>
                <c:pt idx="18">
                  <c:v>0</c:v>
                </c:pt>
                <c:pt idx="19">
                  <c:v>0,003472222</c:v>
                </c:pt>
                <c:pt idx="20">
                  <c:v>0,006944444</c:v>
                </c:pt>
                <c:pt idx="21">
                  <c:v>0,010416667</c:v>
                </c:pt>
                <c:pt idx="22">
                  <c:v>0,013888889</c:v>
                </c:pt>
                <c:pt idx="23">
                  <c:v>0,017361111</c:v>
                </c:pt>
                <c:pt idx="24">
                  <c:v>0,020833333</c:v>
                </c:pt>
                <c:pt idx="25">
                  <c:v>0,024305556</c:v>
                </c:pt>
                <c:pt idx="26">
                  <c:v>0,027777778</c:v>
                </c:pt>
                <c:pt idx="27">
                  <c:v>0,03125</c:v>
                </c:pt>
                <c:pt idx="28">
                  <c:v>0,034722222</c:v>
                </c:pt>
                <c:pt idx="29">
                  <c:v>0,038194444</c:v>
                </c:pt>
                <c:pt idx="30">
                  <c:v>0,041666667</c:v>
                </c:pt>
                <c:pt idx="31">
                  <c:v>0,045138889</c:v>
                </c:pt>
                <c:pt idx="32">
                  <c:v>0,048611111</c:v>
                </c:pt>
                <c:pt idx="33">
                  <c:v>0,052083333</c:v>
                </c:pt>
                <c:pt idx="34">
                  <c:v>0,055555556</c:v>
                </c:pt>
                <c:pt idx="35">
                  <c:v>0,059027778</c:v>
                </c:pt>
                <c:pt idx="36">
                  <c:v>0,0625</c:v>
                </c:pt>
                <c:pt idx="37">
                  <c:v>0,065972222</c:v>
                </c:pt>
                <c:pt idx="38">
                  <c:v>0,069444444</c:v>
                </c:pt>
                <c:pt idx="39">
                  <c:v>0,072916667</c:v>
                </c:pt>
                <c:pt idx="40">
                  <c:v>0,076388889</c:v>
                </c:pt>
                <c:pt idx="41">
                  <c:v>0,079861111</c:v>
                </c:pt>
                <c:pt idx="42">
                  <c:v>0,083333333</c:v>
                </c:pt>
                <c:pt idx="43">
                  <c:v>0,086805556</c:v>
                </c:pt>
                <c:pt idx="44">
                  <c:v>0,090277778</c:v>
                </c:pt>
                <c:pt idx="45">
                  <c:v>0,09375</c:v>
                </c:pt>
                <c:pt idx="46">
                  <c:v>0,097222222</c:v>
                </c:pt>
                <c:pt idx="47">
                  <c:v>0,100694444</c:v>
                </c:pt>
                <c:pt idx="48">
                  <c:v>0,104166667</c:v>
                </c:pt>
                <c:pt idx="49">
                  <c:v>0,107638889</c:v>
                </c:pt>
                <c:pt idx="50">
                  <c:v>0,111111111</c:v>
                </c:pt>
                <c:pt idx="51">
                  <c:v>0,114583333</c:v>
                </c:pt>
                <c:pt idx="52">
                  <c:v>0,118055556</c:v>
                </c:pt>
                <c:pt idx="53">
                  <c:v>0,11875</c:v>
                </c:pt>
              </c:strCache>
            </c:strRef>
          </c:cat>
          <c:val>
            <c:numRef>
              <c:f>'[1]Rata descarga 27 28 Ago 2020'!$C$3:$C$56</c:f>
              <c:numCache>
                <c:formatCode>General</c:formatCode>
                <c:ptCount val="54"/>
                <c:pt idx="1">
                  <c:v>162.26922400000001</c:v>
                </c:pt>
                <c:pt idx="2">
                  <c:v>162.44299699999999</c:v>
                </c:pt>
                <c:pt idx="3">
                  <c:v>162.35803899999999</c:v>
                </c:pt>
                <c:pt idx="4">
                  <c:v>162.82512</c:v>
                </c:pt>
                <c:pt idx="5">
                  <c:v>163.42248000000001</c:v>
                </c:pt>
                <c:pt idx="6">
                  <c:v>160.12416200000001</c:v>
                </c:pt>
                <c:pt idx="7">
                  <c:v>152.81785600000001</c:v>
                </c:pt>
                <c:pt idx="8">
                  <c:v>143.23460499999999</c:v>
                </c:pt>
                <c:pt idx="9">
                  <c:v>137.45916399999999</c:v>
                </c:pt>
                <c:pt idx="10">
                  <c:v>133.420188</c:v>
                </c:pt>
                <c:pt idx="11">
                  <c:v>132.10434699999999</c:v>
                </c:pt>
                <c:pt idx="12">
                  <c:v>130.96117699999999</c:v>
                </c:pt>
                <c:pt idx="13">
                  <c:v>130.513181</c:v>
                </c:pt>
                <c:pt idx="14">
                  <c:v>131.120093</c:v>
                </c:pt>
                <c:pt idx="15">
                  <c:v>125.555983</c:v>
                </c:pt>
                <c:pt idx="16">
                  <c:v>122.840084</c:v>
                </c:pt>
                <c:pt idx="17">
                  <c:v>121.283756</c:v>
                </c:pt>
                <c:pt idx="18">
                  <c:v>116.945493</c:v>
                </c:pt>
                <c:pt idx="19">
                  <c:v>112.913662</c:v>
                </c:pt>
                <c:pt idx="20">
                  <c:v>112.310609</c:v>
                </c:pt>
                <c:pt idx="21">
                  <c:v>112.329114</c:v>
                </c:pt>
                <c:pt idx="22">
                  <c:v>111.218406</c:v>
                </c:pt>
                <c:pt idx="23">
                  <c:v>107.251187</c:v>
                </c:pt>
                <c:pt idx="24">
                  <c:v>102.104516</c:v>
                </c:pt>
                <c:pt idx="25">
                  <c:v>103.14217600000001</c:v>
                </c:pt>
                <c:pt idx="26">
                  <c:v>98.459100000000007</c:v>
                </c:pt>
                <c:pt idx="27">
                  <c:v>82.606410999999994</c:v>
                </c:pt>
                <c:pt idx="28">
                  <c:v>91.498433000000006</c:v>
                </c:pt>
                <c:pt idx="29">
                  <c:v>93.371802000000002</c:v>
                </c:pt>
                <c:pt idx="30">
                  <c:v>83.822732000000002</c:v>
                </c:pt>
                <c:pt idx="31">
                  <c:v>69.950372000000002</c:v>
                </c:pt>
                <c:pt idx="32">
                  <c:v>63.606265</c:v>
                </c:pt>
                <c:pt idx="33">
                  <c:v>61.365431000000001</c:v>
                </c:pt>
                <c:pt idx="34">
                  <c:v>62.847138999999999</c:v>
                </c:pt>
                <c:pt idx="35">
                  <c:v>65.083392000000003</c:v>
                </c:pt>
                <c:pt idx="36">
                  <c:v>61.372532</c:v>
                </c:pt>
                <c:pt idx="37">
                  <c:v>60.642251000000002</c:v>
                </c:pt>
                <c:pt idx="38">
                  <c:v>69.120378000000002</c:v>
                </c:pt>
                <c:pt idx="39">
                  <c:v>66.743095999999994</c:v>
                </c:pt>
                <c:pt idx="40">
                  <c:v>62.129783000000003</c:v>
                </c:pt>
                <c:pt idx="41">
                  <c:v>63.806113000000003</c:v>
                </c:pt>
                <c:pt idx="42">
                  <c:v>60.048617</c:v>
                </c:pt>
                <c:pt idx="43">
                  <c:v>59.085191000000002</c:v>
                </c:pt>
                <c:pt idx="44">
                  <c:v>54.08466</c:v>
                </c:pt>
                <c:pt idx="45">
                  <c:v>50.880158999999999</c:v>
                </c:pt>
                <c:pt idx="46">
                  <c:v>45.299126999999999</c:v>
                </c:pt>
                <c:pt idx="47">
                  <c:v>40.644343999999997</c:v>
                </c:pt>
                <c:pt idx="48">
                  <c:v>35.382323</c:v>
                </c:pt>
                <c:pt idx="49">
                  <c:v>30.139130999999999</c:v>
                </c:pt>
                <c:pt idx="50">
                  <c:v>25.371616</c:v>
                </c:pt>
                <c:pt idx="51">
                  <c:v>20.020885</c:v>
                </c:pt>
                <c:pt idx="52">
                  <c:v>8.2391470000000009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D-428D-94E8-95B211EF1670}"/>
            </c:ext>
          </c:extLst>
        </c:ser>
        <c:ser>
          <c:idx val="1"/>
          <c:order val="1"/>
          <c:tx>
            <c:strRef>
              <c:f>'[1]Rata descarga 27 28 Ago 2020'!$D$2</c:f>
              <c:strCache>
                <c:ptCount val="1"/>
                <c:pt idx="0">
                  <c:v>Frecuencia Hz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'[1]Rata descarga 27 28 Ago 2020'!$B$3:$B$56</c:f>
              <c:strCache>
                <c:ptCount val="54"/>
                <c:pt idx="0">
                  <c:v>::</c:v>
                </c:pt>
                <c:pt idx="1">
                  <c:v>0,940972222</c:v>
                </c:pt>
                <c:pt idx="2">
                  <c:v>0,944444444</c:v>
                </c:pt>
                <c:pt idx="3">
                  <c:v>0,947916667</c:v>
                </c:pt>
                <c:pt idx="4">
                  <c:v>0,951388889</c:v>
                </c:pt>
                <c:pt idx="5">
                  <c:v>0,954861111</c:v>
                </c:pt>
                <c:pt idx="6">
                  <c:v>0,958333333</c:v>
                </c:pt>
                <c:pt idx="7">
                  <c:v>0,961805556</c:v>
                </c:pt>
                <c:pt idx="8">
                  <c:v>0,965277778</c:v>
                </c:pt>
                <c:pt idx="9">
                  <c:v>0,96875</c:v>
                </c:pt>
                <c:pt idx="10">
                  <c:v>0,972222222</c:v>
                </c:pt>
                <c:pt idx="11">
                  <c:v>0,975694444</c:v>
                </c:pt>
                <c:pt idx="12">
                  <c:v>0,979166667</c:v>
                </c:pt>
                <c:pt idx="13">
                  <c:v>0,982638889</c:v>
                </c:pt>
                <c:pt idx="14">
                  <c:v>0,986111111</c:v>
                </c:pt>
                <c:pt idx="15">
                  <c:v>0,989583333</c:v>
                </c:pt>
                <c:pt idx="16">
                  <c:v>0,993055556</c:v>
                </c:pt>
                <c:pt idx="17">
                  <c:v>0,996527778</c:v>
                </c:pt>
                <c:pt idx="18">
                  <c:v>0</c:v>
                </c:pt>
                <c:pt idx="19">
                  <c:v>0,003472222</c:v>
                </c:pt>
                <c:pt idx="20">
                  <c:v>0,006944444</c:v>
                </c:pt>
                <c:pt idx="21">
                  <c:v>0,010416667</c:v>
                </c:pt>
                <c:pt idx="22">
                  <c:v>0,013888889</c:v>
                </c:pt>
                <c:pt idx="23">
                  <c:v>0,017361111</c:v>
                </c:pt>
                <c:pt idx="24">
                  <c:v>0,020833333</c:v>
                </c:pt>
                <c:pt idx="25">
                  <c:v>0,024305556</c:v>
                </c:pt>
                <c:pt idx="26">
                  <c:v>0,027777778</c:v>
                </c:pt>
                <c:pt idx="27">
                  <c:v>0,03125</c:v>
                </c:pt>
                <c:pt idx="28">
                  <c:v>0,034722222</c:v>
                </c:pt>
                <c:pt idx="29">
                  <c:v>0,038194444</c:v>
                </c:pt>
                <c:pt idx="30">
                  <c:v>0,041666667</c:v>
                </c:pt>
                <c:pt idx="31">
                  <c:v>0,045138889</c:v>
                </c:pt>
                <c:pt idx="32">
                  <c:v>0,048611111</c:v>
                </c:pt>
                <c:pt idx="33">
                  <c:v>0,052083333</c:v>
                </c:pt>
                <c:pt idx="34">
                  <c:v>0,055555556</c:v>
                </c:pt>
                <c:pt idx="35">
                  <c:v>0,059027778</c:v>
                </c:pt>
                <c:pt idx="36">
                  <c:v>0,0625</c:v>
                </c:pt>
                <c:pt idx="37">
                  <c:v>0,065972222</c:v>
                </c:pt>
                <c:pt idx="38">
                  <c:v>0,069444444</c:v>
                </c:pt>
                <c:pt idx="39">
                  <c:v>0,072916667</c:v>
                </c:pt>
                <c:pt idx="40">
                  <c:v>0,076388889</c:v>
                </c:pt>
                <c:pt idx="41">
                  <c:v>0,079861111</c:v>
                </c:pt>
                <c:pt idx="42">
                  <c:v>0,083333333</c:v>
                </c:pt>
                <c:pt idx="43">
                  <c:v>0,086805556</c:v>
                </c:pt>
                <c:pt idx="44">
                  <c:v>0,090277778</c:v>
                </c:pt>
                <c:pt idx="45">
                  <c:v>0,09375</c:v>
                </c:pt>
                <c:pt idx="46">
                  <c:v>0,097222222</c:v>
                </c:pt>
                <c:pt idx="47">
                  <c:v>0,100694444</c:v>
                </c:pt>
                <c:pt idx="48">
                  <c:v>0,104166667</c:v>
                </c:pt>
                <c:pt idx="49">
                  <c:v>0,107638889</c:v>
                </c:pt>
                <c:pt idx="50">
                  <c:v>0,111111111</c:v>
                </c:pt>
                <c:pt idx="51">
                  <c:v>0,114583333</c:v>
                </c:pt>
                <c:pt idx="52">
                  <c:v>0,118055556</c:v>
                </c:pt>
                <c:pt idx="53">
                  <c:v>0,11875</c:v>
                </c:pt>
              </c:strCache>
            </c:strRef>
          </c:cat>
          <c:val>
            <c:numRef>
              <c:f>'[1]Rata descarga 27 28 Ago 2020'!$D$3:$D$56</c:f>
              <c:numCache>
                <c:formatCode>General</c:formatCode>
                <c:ptCount val="54"/>
                <c:pt idx="1">
                  <c:v>59.987045999999999</c:v>
                </c:pt>
                <c:pt idx="2">
                  <c:v>59.995899000000001</c:v>
                </c:pt>
                <c:pt idx="3">
                  <c:v>59.989849</c:v>
                </c:pt>
                <c:pt idx="4">
                  <c:v>59.982509</c:v>
                </c:pt>
                <c:pt idx="5">
                  <c:v>59.973874000000002</c:v>
                </c:pt>
                <c:pt idx="6">
                  <c:v>59.994442999999997</c:v>
                </c:pt>
                <c:pt idx="7">
                  <c:v>59.983800000000002</c:v>
                </c:pt>
                <c:pt idx="8">
                  <c:v>59.996656999999999</c:v>
                </c:pt>
                <c:pt idx="9">
                  <c:v>59.981512000000002</c:v>
                </c:pt>
                <c:pt idx="10">
                  <c:v>59.978687999999998</c:v>
                </c:pt>
                <c:pt idx="11">
                  <c:v>59.975532000000001</c:v>
                </c:pt>
                <c:pt idx="12">
                  <c:v>60.004930000000002</c:v>
                </c:pt>
                <c:pt idx="13">
                  <c:v>59.952879000000003</c:v>
                </c:pt>
                <c:pt idx="14">
                  <c:v>59.977238</c:v>
                </c:pt>
                <c:pt idx="15">
                  <c:v>59.994517000000002</c:v>
                </c:pt>
                <c:pt idx="16">
                  <c:v>59.998711</c:v>
                </c:pt>
                <c:pt idx="17">
                  <c:v>59.970247999999998</c:v>
                </c:pt>
                <c:pt idx="18">
                  <c:v>60.007117000000001</c:v>
                </c:pt>
                <c:pt idx="19">
                  <c:v>59.984205000000003</c:v>
                </c:pt>
                <c:pt idx="20">
                  <c:v>59.995894</c:v>
                </c:pt>
                <c:pt idx="21">
                  <c:v>59.985239</c:v>
                </c:pt>
                <c:pt idx="22">
                  <c:v>59.967638000000001</c:v>
                </c:pt>
                <c:pt idx="23">
                  <c:v>59.981259000000001</c:v>
                </c:pt>
                <c:pt idx="24">
                  <c:v>59.983266</c:v>
                </c:pt>
                <c:pt idx="25">
                  <c:v>59.976492999999998</c:v>
                </c:pt>
                <c:pt idx="26">
                  <c:v>59.980020000000003</c:v>
                </c:pt>
                <c:pt idx="27">
                  <c:v>59.989930999999999</c:v>
                </c:pt>
                <c:pt idx="28">
                  <c:v>60.000864999999997</c:v>
                </c:pt>
                <c:pt idx="29">
                  <c:v>59.976987999999999</c:v>
                </c:pt>
                <c:pt idx="30">
                  <c:v>59.981371000000003</c:v>
                </c:pt>
                <c:pt idx="31">
                  <c:v>59.999504999999999</c:v>
                </c:pt>
                <c:pt idx="32">
                  <c:v>59.980465000000002</c:v>
                </c:pt>
                <c:pt idx="33">
                  <c:v>59.980499999999999</c:v>
                </c:pt>
                <c:pt idx="34">
                  <c:v>59.980839000000003</c:v>
                </c:pt>
                <c:pt idx="35">
                  <c:v>59.982135999999997</c:v>
                </c:pt>
                <c:pt idx="36">
                  <c:v>59.975518000000001</c:v>
                </c:pt>
                <c:pt idx="37">
                  <c:v>59.996158999999999</c:v>
                </c:pt>
                <c:pt idx="38">
                  <c:v>59.981796000000003</c:v>
                </c:pt>
                <c:pt idx="39">
                  <c:v>59.985337999999999</c:v>
                </c:pt>
                <c:pt idx="40">
                  <c:v>59.999270000000003</c:v>
                </c:pt>
                <c:pt idx="41">
                  <c:v>59.975892000000002</c:v>
                </c:pt>
                <c:pt idx="42">
                  <c:v>59.987496999999998</c:v>
                </c:pt>
                <c:pt idx="43">
                  <c:v>59.989505999999999</c:v>
                </c:pt>
                <c:pt idx="44">
                  <c:v>59.984177000000003</c:v>
                </c:pt>
                <c:pt idx="45">
                  <c:v>59.988489999999999</c:v>
                </c:pt>
                <c:pt idx="46">
                  <c:v>59.987712000000002</c:v>
                </c:pt>
                <c:pt idx="47">
                  <c:v>59.983049000000001</c:v>
                </c:pt>
                <c:pt idx="48">
                  <c:v>59.985886000000001</c:v>
                </c:pt>
                <c:pt idx="49">
                  <c:v>59.982633999999997</c:v>
                </c:pt>
                <c:pt idx="50">
                  <c:v>59.976488000000003</c:v>
                </c:pt>
                <c:pt idx="51">
                  <c:v>59.992387999999998</c:v>
                </c:pt>
                <c:pt idx="52">
                  <c:v>59.974519000000001</c:v>
                </c:pt>
                <c:pt idx="53">
                  <c:v>59.966073000000002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D-428D-94E8-95B211EF1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805008"/>
        <c:axId val="51081760"/>
      </c:lineChart>
      <c:catAx>
        <c:axId val="147880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081760"/>
        <c:crosses val="autoZero"/>
        <c:auto val="1"/>
        <c:lblAlgn val="ctr"/>
        <c:lblOffset val="100"/>
        <c:noMultiLvlLbl val="0"/>
      </c:catAx>
      <c:valAx>
        <c:axId val="5108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7880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447675</xdr:colOff>
      <xdr:row>21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206296-765D-4ADE-80E3-23F0FDAEE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95250</xdr:colOff>
      <xdr:row>23</xdr:row>
      <xdr:rowOff>107950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77CD41-94A7-4928-A87A-0872A0174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illiam.castellanos/AppData/Local/Microsoft/Windows/INetCache/Content.Outlook/EXE99M01/Parametros%20y%20Calculos%20Rata%20Carga%20y%20Descarga%20Comple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a toma carga 30 Ago 2020"/>
      <sheetName val="Parametros declarados"/>
      <sheetName val="Rata descarga 27 28 Ago 2020"/>
      <sheetName val="Hoja3"/>
      <sheetName val="Rata Descarga Forzada"/>
    </sheetNames>
    <sheetDataSet>
      <sheetData sheetId="0">
        <row r="2">
          <cell r="C2" t="str">
            <v>Potencia MW</v>
          </cell>
          <cell r="D2" t="str">
            <v>Frecuencia Hz</v>
          </cell>
        </row>
        <row r="6">
          <cell r="A6" t="str">
            <v>..</v>
          </cell>
          <cell r="B6" t="str">
            <v>::</v>
          </cell>
        </row>
        <row r="7">
          <cell r="A7" t="str">
            <v>29.08.20</v>
          </cell>
          <cell r="B7">
            <v>0.99652777777777779</v>
          </cell>
          <cell r="C7">
            <v>0</v>
          </cell>
          <cell r="D7">
            <v>59.993017000000002</v>
          </cell>
        </row>
        <row r="8">
          <cell r="A8" t="str">
            <v>30.08.20</v>
          </cell>
          <cell r="B8">
            <v>0</v>
          </cell>
          <cell r="C8">
            <v>0</v>
          </cell>
          <cell r="D8">
            <v>59.981254999999997</v>
          </cell>
        </row>
        <row r="9">
          <cell r="A9" t="str">
            <v>30.08.20</v>
          </cell>
          <cell r="B9">
            <v>3.472222222222222E-3</v>
          </cell>
          <cell r="C9">
            <v>0</v>
          </cell>
          <cell r="D9">
            <v>59.992305000000002</v>
          </cell>
        </row>
        <row r="10">
          <cell r="A10" t="str">
            <v>30.08.20</v>
          </cell>
          <cell r="B10">
            <v>9.7222222222222224E-3</v>
          </cell>
          <cell r="C10">
            <v>0</v>
          </cell>
          <cell r="D10">
            <v>59.950132000000004</v>
          </cell>
        </row>
        <row r="11">
          <cell r="A11" t="str">
            <v>30.08.20</v>
          </cell>
          <cell r="B11">
            <v>9.7916666666666655E-3</v>
          </cell>
          <cell r="C11">
            <v>8.3000000000000007</v>
          </cell>
          <cell r="D11">
            <v>59.971235999999998</v>
          </cell>
        </row>
        <row r="12">
          <cell r="A12" t="str">
            <v>30.08.20</v>
          </cell>
          <cell r="B12">
            <v>1.3888888888888888E-2</v>
          </cell>
          <cell r="C12">
            <v>11.763484</v>
          </cell>
          <cell r="D12">
            <v>59.977944000000001</v>
          </cell>
        </row>
        <row r="13">
          <cell r="A13" t="str">
            <v>30.08.20</v>
          </cell>
          <cell r="B13">
            <v>1.7361111111111112E-2</v>
          </cell>
          <cell r="C13">
            <v>14.026184000000001</v>
          </cell>
          <cell r="D13">
            <v>59.988579999999999</v>
          </cell>
        </row>
        <row r="14">
          <cell r="A14" t="str">
            <v>30.08.20</v>
          </cell>
          <cell r="B14">
            <v>2.0833333333333332E-2</v>
          </cell>
          <cell r="C14">
            <v>16.459743</v>
          </cell>
          <cell r="D14">
            <v>59.991342000000003</v>
          </cell>
        </row>
        <row r="15">
          <cell r="A15" t="str">
            <v>30.08.20</v>
          </cell>
          <cell r="B15">
            <v>2.4305555555555556E-2</v>
          </cell>
          <cell r="C15">
            <v>18.944496000000001</v>
          </cell>
          <cell r="D15">
            <v>59.943221999999999</v>
          </cell>
        </row>
        <row r="16">
          <cell r="A16" t="str">
            <v>30.08.20</v>
          </cell>
          <cell r="B16">
            <v>2.7777777777777776E-2</v>
          </cell>
          <cell r="C16">
            <v>21.563798999999999</v>
          </cell>
          <cell r="D16">
            <v>59.976239999999997</v>
          </cell>
        </row>
        <row r="17">
          <cell r="A17" t="str">
            <v>30.08.20</v>
          </cell>
          <cell r="B17">
            <v>3.125E-2</v>
          </cell>
          <cell r="C17">
            <v>25.144523</v>
          </cell>
          <cell r="D17">
            <v>59.990678000000003</v>
          </cell>
        </row>
        <row r="18">
          <cell r="A18" t="str">
            <v>30.08.20</v>
          </cell>
          <cell r="B18">
            <v>3.6111111111111115E-2</v>
          </cell>
          <cell r="C18">
            <v>29.118901999999999</v>
          </cell>
          <cell r="D18">
            <v>59.977241999999997</v>
          </cell>
        </row>
        <row r="19">
          <cell r="A19" t="str">
            <v>30.08.20</v>
          </cell>
          <cell r="B19">
            <v>3.8194444444444441E-2</v>
          </cell>
          <cell r="C19">
            <v>34.613135</v>
          </cell>
          <cell r="D19">
            <v>59.979703999999998</v>
          </cell>
        </row>
        <row r="20">
          <cell r="A20" t="str">
            <v>30.08.20</v>
          </cell>
          <cell r="B20">
            <v>4.1666666666666664E-2</v>
          </cell>
          <cell r="C20">
            <v>40.581899999999997</v>
          </cell>
          <cell r="D20">
            <v>59.980598999999998</v>
          </cell>
        </row>
        <row r="21">
          <cell r="A21" t="str">
            <v>30.08.20</v>
          </cell>
          <cell r="B21">
            <v>4.5138888888888888E-2</v>
          </cell>
          <cell r="C21">
            <v>44.225192</v>
          </cell>
          <cell r="D21">
            <v>59.996043</v>
          </cell>
        </row>
        <row r="22">
          <cell r="A22" t="str">
            <v>30.08.20</v>
          </cell>
          <cell r="B22">
            <v>4.8611111111111112E-2</v>
          </cell>
          <cell r="C22">
            <v>45.538761000000001</v>
          </cell>
          <cell r="D22">
            <v>59.988428999999996</v>
          </cell>
        </row>
        <row r="23">
          <cell r="A23" t="str">
            <v>30.08.20</v>
          </cell>
          <cell r="B23">
            <v>5.2083333333333336E-2</v>
          </cell>
          <cell r="C23">
            <v>46.353405000000002</v>
          </cell>
          <cell r="D23">
            <v>59.990698999999999</v>
          </cell>
        </row>
        <row r="24">
          <cell r="A24" t="str">
            <v>30.08.20</v>
          </cell>
          <cell r="B24">
            <v>5.5555555555555552E-2</v>
          </cell>
          <cell r="C24">
            <v>47.249391000000003</v>
          </cell>
          <cell r="D24">
            <v>59.981045999999999</v>
          </cell>
        </row>
        <row r="25">
          <cell r="A25" t="str">
            <v>30.08.20</v>
          </cell>
          <cell r="B25">
            <v>5.9027777777777783E-2</v>
          </cell>
          <cell r="C25">
            <v>48.263421000000001</v>
          </cell>
          <cell r="D25">
            <v>59.987071999999998</v>
          </cell>
        </row>
        <row r="26">
          <cell r="A26" t="str">
            <v>30.08.20</v>
          </cell>
          <cell r="B26">
            <v>6.25E-2</v>
          </cell>
          <cell r="C26">
            <v>49.252388000000003</v>
          </cell>
          <cell r="D26">
            <v>59.990042000000003</v>
          </cell>
        </row>
        <row r="27">
          <cell r="A27" t="str">
            <v>30.08.20</v>
          </cell>
          <cell r="B27">
            <v>6.5972222222222224E-2</v>
          </cell>
          <cell r="C27">
            <v>49.730364999999999</v>
          </cell>
          <cell r="D27">
            <v>59.987437999999997</v>
          </cell>
        </row>
        <row r="28">
          <cell r="A28" t="str">
            <v>30.08.20</v>
          </cell>
          <cell r="B28">
            <v>6.9444444444444434E-2</v>
          </cell>
          <cell r="C28">
            <v>49.594631</v>
          </cell>
          <cell r="D28">
            <v>59.989308999999999</v>
          </cell>
        </row>
        <row r="29">
          <cell r="A29" t="str">
            <v>30.08.20</v>
          </cell>
          <cell r="B29">
            <v>7.2916666666666671E-2</v>
          </cell>
          <cell r="C29">
            <v>49.739604</v>
          </cell>
          <cell r="D29">
            <v>59.981070000000003</v>
          </cell>
        </row>
        <row r="30">
          <cell r="A30" t="str">
            <v>30.08.20</v>
          </cell>
          <cell r="B30">
            <v>7.6388888888888895E-2</v>
          </cell>
          <cell r="C30">
            <v>49.701355999999997</v>
          </cell>
          <cell r="D30">
            <v>59.986722</v>
          </cell>
        </row>
        <row r="31">
          <cell r="A31" t="str">
            <v>30.08.20</v>
          </cell>
          <cell r="B31">
            <v>7.9861111111111105E-2</v>
          </cell>
          <cell r="C31">
            <v>50.655209999999997</v>
          </cell>
          <cell r="D31">
            <v>59.977460999999998</v>
          </cell>
        </row>
        <row r="32">
          <cell r="A32" t="str">
            <v>30.08.20</v>
          </cell>
          <cell r="B32">
            <v>8.3333333333333329E-2</v>
          </cell>
          <cell r="C32">
            <v>58.885196999999998</v>
          </cell>
          <cell r="D32">
            <v>59.974235</v>
          </cell>
        </row>
        <row r="33">
          <cell r="A33" t="str">
            <v>30.08.20</v>
          </cell>
          <cell r="B33">
            <v>8.6805555555555566E-2</v>
          </cell>
          <cell r="C33">
            <v>67.468847999999994</v>
          </cell>
          <cell r="D33">
            <v>59.977809999999998</v>
          </cell>
        </row>
        <row r="34">
          <cell r="A34" t="str">
            <v>30.08.20</v>
          </cell>
          <cell r="B34">
            <v>9.0277777777777776E-2</v>
          </cell>
          <cell r="C34">
            <v>72.711506999999997</v>
          </cell>
          <cell r="D34">
            <v>59.992705999999998</v>
          </cell>
        </row>
        <row r="35">
          <cell r="A35" t="str">
            <v>30.08.20</v>
          </cell>
          <cell r="B35">
            <v>9.375E-2</v>
          </cell>
          <cell r="C35">
            <v>72.588982000000001</v>
          </cell>
          <cell r="D35">
            <v>59.976581000000003</v>
          </cell>
        </row>
        <row r="36">
          <cell r="A36" t="str">
            <v>30.08.20</v>
          </cell>
          <cell r="B36">
            <v>9.7222222222222224E-2</v>
          </cell>
          <cell r="C36">
            <v>78.817870999999997</v>
          </cell>
          <cell r="D36">
            <v>59.980176</v>
          </cell>
        </row>
        <row r="37">
          <cell r="A37" t="str">
            <v>30.08.20</v>
          </cell>
          <cell r="B37">
            <v>0.10069444444444443</v>
          </cell>
          <cell r="C37">
            <v>86.531580000000005</v>
          </cell>
          <cell r="D37">
            <v>59.983941000000002</v>
          </cell>
        </row>
        <row r="38">
          <cell r="A38" t="str">
            <v>30.08.20</v>
          </cell>
          <cell r="B38">
            <v>0.10416666666666667</v>
          </cell>
          <cell r="C38">
            <v>91.392621000000005</v>
          </cell>
          <cell r="D38">
            <v>59.990443999999997</v>
          </cell>
        </row>
        <row r="39">
          <cell r="A39" t="str">
            <v>30.08.20</v>
          </cell>
          <cell r="B39">
            <v>0.1076388888888889</v>
          </cell>
          <cell r="C39">
            <v>105.167545</v>
          </cell>
          <cell r="D39">
            <v>59.985424999999999</v>
          </cell>
        </row>
        <row r="40">
          <cell r="A40" t="str">
            <v>30.08.20</v>
          </cell>
          <cell r="B40">
            <v>0.1111111111111111</v>
          </cell>
          <cell r="C40">
            <v>108.21822299999999</v>
          </cell>
          <cell r="D40">
            <v>59.989865000000002</v>
          </cell>
        </row>
        <row r="41">
          <cell r="A41" t="str">
            <v>30.08.20</v>
          </cell>
          <cell r="B41">
            <v>0.11458333333333333</v>
          </cell>
          <cell r="C41">
            <v>116.888068</v>
          </cell>
          <cell r="D41">
            <v>59.985222999999998</v>
          </cell>
        </row>
        <row r="42">
          <cell r="A42" t="str">
            <v>30.08.20</v>
          </cell>
          <cell r="B42">
            <v>0.11805555555555557</v>
          </cell>
          <cell r="C42">
            <v>119.3223</v>
          </cell>
          <cell r="D42">
            <v>59.982008</v>
          </cell>
        </row>
        <row r="43">
          <cell r="A43" t="str">
            <v>30.08.20</v>
          </cell>
          <cell r="B43">
            <v>0.12152777777777778</v>
          </cell>
          <cell r="C43">
            <v>115.99909700000001</v>
          </cell>
          <cell r="D43">
            <v>59.978451</v>
          </cell>
        </row>
        <row r="44">
          <cell r="A44" t="str">
            <v>30.08.20</v>
          </cell>
          <cell r="B44">
            <v>0.125</v>
          </cell>
          <cell r="C44">
            <v>114.20754100000001</v>
          </cell>
          <cell r="D44">
            <v>59.976300999999999</v>
          </cell>
        </row>
        <row r="45">
          <cell r="A45" t="str">
            <v>30.08.20</v>
          </cell>
          <cell r="B45">
            <v>0.12847222222222224</v>
          </cell>
          <cell r="C45">
            <v>111.80516</v>
          </cell>
          <cell r="D45">
            <v>59.962190999999997</v>
          </cell>
        </row>
        <row r="46">
          <cell r="A46" t="str">
            <v>30.08.20</v>
          </cell>
          <cell r="B46">
            <v>0.13194444444444445</v>
          </cell>
          <cell r="C46">
            <v>117.821746</v>
          </cell>
          <cell r="D46">
            <v>59.977348999999997</v>
          </cell>
        </row>
        <row r="47">
          <cell r="A47" t="str">
            <v>30.08.20</v>
          </cell>
          <cell r="B47">
            <v>0.13541666666666666</v>
          </cell>
          <cell r="C47">
            <v>120.412086</v>
          </cell>
          <cell r="D47">
            <v>59.992801999999998</v>
          </cell>
        </row>
        <row r="48">
          <cell r="A48" t="str">
            <v>30.08.20</v>
          </cell>
          <cell r="B48">
            <v>0.1388888888888889</v>
          </cell>
          <cell r="C48">
            <v>123.573842</v>
          </cell>
          <cell r="D48">
            <v>59.976804000000001</v>
          </cell>
        </row>
        <row r="49">
          <cell r="A49" t="str">
            <v>30.08.20</v>
          </cell>
          <cell r="B49">
            <v>0.1423611111111111</v>
          </cell>
          <cell r="C49">
            <v>129.11291299999999</v>
          </cell>
          <cell r="D49">
            <v>59.990270000000002</v>
          </cell>
        </row>
        <row r="50">
          <cell r="A50" t="str">
            <v>30.08.20</v>
          </cell>
          <cell r="B50">
            <v>0.14583333333333334</v>
          </cell>
          <cell r="C50">
            <v>138.560453</v>
          </cell>
          <cell r="D50">
            <v>59.988979999999998</v>
          </cell>
        </row>
        <row r="51">
          <cell r="A51" t="str">
            <v>30.08.20</v>
          </cell>
          <cell r="B51">
            <v>0.14930555555555555</v>
          </cell>
          <cell r="C51">
            <v>141.75209000000001</v>
          </cell>
          <cell r="D51">
            <v>59.977679000000002</v>
          </cell>
        </row>
        <row r="52">
          <cell r="A52" t="str">
            <v>30.08.20</v>
          </cell>
          <cell r="B52">
            <v>0.15277777777777776</v>
          </cell>
          <cell r="C52">
            <v>145.79285200000001</v>
          </cell>
          <cell r="D52">
            <v>59.989378000000002</v>
          </cell>
        </row>
        <row r="53">
          <cell r="A53" t="str">
            <v>30.08.20</v>
          </cell>
          <cell r="B53">
            <v>0.15625</v>
          </cell>
          <cell r="C53">
            <v>145.09067999999999</v>
          </cell>
          <cell r="D53">
            <v>59.983370999999998</v>
          </cell>
        </row>
        <row r="54">
          <cell r="A54" t="str">
            <v>30.08.20</v>
          </cell>
          <cell r="B54">
            <v>0.15972222222222224</v>
          </cell>
          <cell r="C54">
            <v>147.654708</v>
          </cell>
          <cell r="D54">
            <v>59.968524000000002</v>
          </cell>
        </row>
        <row r="55">
          <cell r="A55" t="str">
            <v>30.08.20</v>
          </cell>
          <cell r="B55">
            <v>0.16319444444444445</v>
          </cell>
          <cell r="C55">
            <v>150.66322099999999</v>
          </cell>
          <cell r="D55">
            <v>59.978842</v>
          </cell>
        </row>
        <row r="56">
          <cell r="A56" t="str">
            <v>30.08.20</v>
          </cell>
          <cell r="B56">
            <v>0.16666666666666666</v>
          </cell>
          <cell r="C56">
            <v>149.87142700000001</v>
          </cell>
          <cell r="D56">
            <v>59.991883999999999</v>
          </cell>
        </row>
        <row r="57">
          <cell r="A57" t="str">
            <v>30.08.20</v>
          </cell>
          <cell r="B57">
            <v>0.17013888888888887</v>
          </cell>
          <cell r="C57">
            <v>153.49822599999999</v>
          </cell>
          <cell r="D57">
            <v>59.978417</v>
          </cell>
        </row>
        <row r="58">
          <cell r="A58" t="str">
            <v>30.08.20</v>
          </cell>
          <cell r="B58">
            <v>0.17361111111111113</v>
          </cell>
          <cell r="C58">
            <v>157.27603300000001</v>
          </cell>
          <cell r="D58">
            <v>59.993991000000001</v>
          </cell>
        </row>
        <row r="59">
          <cell r="A59" t="str">
            <v>30.08.20</v>
          </cell>
          <cell r="B59">
            <v>0.17708333333333334</v>
          </cell>
          <cell r="C59">
            <v>157.13825</v>
          </cell>
          <cell r="D59">
            <v>59.985737999999998</v>
          </cell>
        </row>
        <row r="60">
          <cell r="A60" t="str">
            <v>30.08.20</v>
          </cell>
          <cell r="B60">
            <v>0.18055555555555555</v>
          </cell>
          <cell r="C60">
            <v>162.28551300000001</v>
          </cell>
          <cell r="D60">
            <v>59.979049000000003</v>
          </cell>
        </row>
      </sheetData>
      <sheetData sheetId="1"/>
      <sheetData sheetId="2">
        <row r="2">
          <cell r="C2" t="str">
            <v>Potencia MW</v>
          </cell>
          <cell r="D2" t="str">
            <v>Frecuencia Hz</v>
          </cell>
        </row>
        <row r="3">
          <cell r="B3" t="str">
            <v>::</v>
          </cell>
        </row>
        <row r="4">
          <cell r="B4">
            <v>0.94097222222222221</v>
          </cell>
          <cell r="C4">
            <v>162.26922400000001</v>
          </cell>
          <cell r="D4">
            <v>59.987045999999999</v>
          </cell>
        </row>
        <row r="5">
          <cell r="B5">
            <v>0.94444444444444453</v>
          </cell>
          <cell r="C5">
            <v>162.44299699999999</v>
          </cell>
          <cell r="D5">
            <v>59.995899000000001</v>
          </cell>
        </row>
        <row r="6">
          <cell r="B6">
            <v>0.94791666666666663</v>
          </cell>
          <cell r="C6">
            <v>162.35803899999999</v>
          </cell>
          <cell r="D6">
            <v>59.989849</v>
          </cell>
        </row>
        <row r="7">
          <cell r="B7">
            <v>0.95138888888888884</v>
          </cell>
          <cell r="C7">
            <v>162.82512</v>
          </cell>
          <cell r="D7">
            <v>59.982509</v>
          </cell>
        </row>
        <row r="8">
          <cell r="B8">
            <v>0.95486111111111116</v>
          </cell>
          <cell r="C8">
            <v>163.42248000000001</v>
          </cell>
          <cell r="D8">
            <v>59.973874000000002</v>
          </cell>
        </row>
        <row r="9">
          <cell r="B9">
            <v>0.95833333333333337</v>
          </cell>
          <cell r="C9">
            <v>160.12416200000001</v>
          </cell>
          <cell r="D9">
            <v>59.994442999999997</v>
          </cell>
        </row>
        <row r="10">
          <cell r="B10">
            <v>0.96180555555555547</v>
          </cell>
          <cell r="C10">
            <v>152.81785600000001</v>
          </cell>
          <cell r="D10">
            <v>59.983800000000002</v>
          </cell>
        </row>
        <row r="11">
          <cell r="B11">
            <v>0.96527777777777779</v>
          </cell>
          <cell r="C11">
            <v>143.23460499999999</v>
          </cell>
          <cell r="D11">
            <v>59.996656999999999</v>
          </cell>
        </row>
        <row r="12">
          <cell r="B12">
            <v>0.96875</v>
          </cell>
          <cell r="C12">
            <v>137.45916399999999</v>
          </cell>
          <cell r="D12">
            <v>59.981512000000002</v>
          </cell>
        </row>
        <row r="13">
          <cell r="B13">
            <v>0.97222222222222221</v>
          </cell>
          <cell r="C13">
            <v>133.420188</v>
          </cell>
          <cell r="D13">
            <v>59.978687999999998</v>
          </cell>
        </row>
        <row r="14">
          <cell r="B14">
            <v>0.97569444444444453</v>
          </cell>
          <cell r="C14">
            <v>132.10434699999999</v>
          </cell>
          <cell r="D14">
            <v>59.975532000000001</v>
          </cell>
        </row>
        <row r="15">
          <cell r="B15">
            <v>0.97916666666666663</v>
          </cell>
          <cell r="C15">
            <v>130.96117699999999</v>
          </cell>
          <cell r="D15">
            <v>60.004930000000002</v>
          </cell>
        </row>
        <row r="16">
          <cell r="B16">
            <v>0.98263888888888884</v>
          </cell>
          <cell r="C16">
            <v>130.513181</v>
          </cell>
          <cell r="D16">
            <v>59.952879000000003</v>
          </cell>
        </row>
        <row r="17">
          <cell r="B17">
            <v>0.98611111111111116</v>
          </cell>
          <cell r="C17">
            <v>131.120093</v>
          </cell>
          <cell r="D17">
            <v>59.977238</v>
          </cell>
        </row>
        <row r="18">
          <cell r="B18">
            <v>0.98958333333333337</v>
          </cell>
          <cell r="C18">
            <v>125.555983</v>
          </cell>
          <cell r="D18">
            <v>59.994517000000002</v>
          </cell>
        </row>
        <row r="19">
          <cell r="B19">
            <v>0.99305555555555547</v>
          </cell>
          <cell r="C19">
            <v>122.840084</v>
          </cell>
          <cell r="D19">
            <v>59.998711</v>
          </cell>
        </row>
        <row r="20">
          <cell r="B20">
            <v>0.99652777777777779</v>
          </cell>
          <cell r="C20">
            <v>121.283756</v>
          </cell>
          <cell r="D20">
            <v>59.970247999999998</v>
          </cell>
        </row>
        <row r="21">
          <cell r="B21">
            <v>0</v>
          </cell>
          <cell r="C21">
            <v>116.945493</v>
          </cell>
          <cell r="D21">
            <v>60.007117000000001</v>
          </cell>
        </row>
        <row r="22">
          <cell r="B22">
            <v>3.472222222222222E-3</v>
          </cell>
          <cell r="C22">
            <v>112.913662</v>
          </cell>
          <cell r="D22">
            <v>59.984205000000003</v>
          </cell>
        </row>
        <row r="23">
          <cell r="B23">
            <v>6.9444444444444441E-3</v>
          </cell>
          <cell r="C23">
            <v>112.310609</v>
          </cell>
          <cell r="D23">
            <v>59.995894</v>
          </cell>
        </row>
        <row r="24">
          <cell r="B24">
            <v>1.0416666666666666E-2</v>
          </cell>
          <cell r="C24">
            <v>112.329114</v>
          </cell>
          <cell r="D24">
            <v>59.985239</v>
          </cell>
        </row>
        <row r="25">
          <cell r="B25">
            <v>1.3888888888888888E-2</v>
          </cell>
          <cell r="C25">
            <v>111.218406</v>
          </cell>
          <cell r="D25">
            <v>59.967638000000001</v>
          </cell>
        </row>
        <row r="26">
          <cell r="B26">
            <v>1.7361111111111112E-2</v>
          </cell>
          <cell r="C26">
            <v>107.251187</v>
          </cell>
          <cell r="D26">
            <v>59.981259000000001</v>
          </cell>
        </row>
        <row r="27">
          <cell r="B27">
            <v>2.0833333333333332E-2</v>
          </cell>
          <cell r="C27">
            <v>102.104516</v>
          </cell>
          <cell r="D27">
            <v>59.983266</v>
          </cell>
        </row>
        <row r="28">
          <cell r="B28">
            <v>2.4305555555555556E-2</v>
          </cell>
          <cell r="C28">
            <v>103.14217600000001</v>
          </cell>
          <cell r="D28">
            <v>59.976492999999998</v>
          </cell>
        </row>
        <row r="29">
          <cell r="B29">
            <v>2.7777777777777776E-2</v>
          </cell>
          <cell r="C29">
            <v>98.459100000000007</v>
          </cell>
          <cell r="D29">
            <v>59.980020000000003</v>
          </cell>
        </row>
        <row r="30">
          <cell r="B30">
            <v>3.125E-2</v>
          </cell>
          <cell r="C30">
            <v>82.606410999999994</v>
          </cell>
          <cell r="D30">
            <v>59.989930999999999</v>
          </cell>
        </row>
        <row r="31">
          <cell r="B31">
            <v>3.4722222222222224E-2</v>
          </cell>
          <cell r="C31">
            <v>91.498433000000006</v>
          </cell>
          <cell r="D31">
            <v>60.000864999999997</v>
          </cell>
        </row>
        <row r="32">
          <cell r="B32">
            <v>3.8194444444444441E-2</v>
          </cell>
          <cell r="C32">
            <v>93.371802000000002</v>
          </cell>
          <cell r="D32">
            <v>59.976987999999999</v>
          </cell>
        </row>
        <row r="33">
          <cell r="B33">
            <v>4.1666666666666664E-2</v>
          </cell>
          <cell r="C33">
            <v>83.822732000000002</v>
          </cell>
          <cell r="D33">
            <v>59.981371000000003</v>
          </cell>
        </row>
        <row r="34">
          <cell r="B34">
            <v>4.5138888888888888E-2</v>
          </cell>
          <cell r="C34">
            <v>69.950372000000002</v>
          </cell>
          <cell r="D34">
            <v>59.999504999999999</v>
          </cell>
        </row>
        <row r="35">
          <cell r="B35">
            <v>4.8611111111111112E-2</v>
          </cell>
          <cell r="C35">
            <v>63.606265</v>
          </cell>
          <cell r="D35">
            <v>59.980465000000002</v>
          </cell>
        </row>
        <row r="36">
          <cell r="B36">
            <v>5.2083333333333336E-2</v>
          </cell>
          <cell r="C36">
            <v>61.365431000000001</v>
          </cell>
          <cell r="D36">
            <v>59.980499999999999</v>
          </cell>
        </row>
        <row r="37">
          <cell r="B37">
            <v>5.5555555555555552E-2</v>
          </cell>
          <cell r="C37">
            <v>62.847138999999999</v>
          </cell>
          <cell r="D37">
            <v>59.980839000000003</v>
          </cell>
        </row>
        <row r="38">
          <cell r="B38">
            <v>5.9027777777777783E-2</v>
          </cell>
          <cell r="C38">
            <v>65.083392000000003</v>
          </cell>
          <cell r="D38">
            <v>59.982135999999997</v>
          </cell>
        </row>
        <row r="39">
          <cell r="B39">
            <v>6.25E-2</v>
          </cell>
          <cell r="C39">
            <v>61.372532</v>
          </cell>
          <cell r="D39">
            <v>59.975518000000001</v>
          </cell>
        </row>
        <row r="40">
          <cell r="B40">
            <v>6.5972222222222224E-2</v>
          </cell>
          <cell r="C40">
            <v>60.642251000000002</v>
          </cell>
          <cell r="D40">
            <v>59.996158999999999</v>
          </cell>
        </row>
        <row r="41">
          <cell r="B41">
            <v>6.9444444444444434E-2</v>
          </cell>
          <cell r="C41">
            <v>69.120378000000002</v>
          </cell>
          <cell r="D41">
            <v>59.981796000000003</v>
          </cell>
        </row>
        <row r="42">
          <cell r="B42">
            <v>7.2916666666666671E-2</v>
          </cell>
          <cell r="C42">
            <v>66.743095999999994</v>
          </cell>
          <cell r="D42">
            <v>59.985337999999999</v>
          </cell>
        </row>
        <row r="43">
          <cell r="B43">
            <v>7.6388888888888895E-2</v>
          </cell>
          <cell r="C43">
            <v>62.129783000000003</v>
          </cell>
          <cell r="D43">
            <v>59.999270000000003</v>
          </cell>
        </row>
        <row r="44">
          <cell r="B44">
            <v>7.9861111111111105E-2</v>
          </cell>
          <cell r="C44">
            <v>63.806113000000003</v>
          </cell>
          <cell r="D44">
            <v>59.975892000000002</v>
          </cell>
        </row>
        <row r="45">
          <cell r="B45">
            <v>8.3333333333333329E-2</v>
          </cell>
          <cell r="C45">
            <v>60.048617</v>
          </cell>
          <cell r="D45">
            <v>59.987496999999998</v>
          </cell>
        </row>
        <row r="46">
          <cell r="B46">
            <v>8.6805555555555566E-2</v>
          </cell>
          <cell r="C46">
            <v>59.085191000000002</v>
          </cell>
          <cell r="D46">
            <v>59.989505999999999</v>
          </cell>
        </row>
        <row r="47">
          <cell r="B47">
            <v>9.0277777777777776E-2</v>
          </cell>
          <cell r="C47">
            <v>54.08466</v>
          </cell>
          <cell r="D47">
            <v>59.984177000000003</v>
          </cell>
        </row>
        <row r="48">
          <cell r="B48">
            <v>9.375E-2</v>
          </cell>
          <cell r="C48">
            <v>50.880158999999999</v>
          </cell>
          <cell r="D48">
            <v>59.988489999999999</v>
          </cell>
        </row>
        <row r="49">
          <cell r="B49">
            <v>9.7222222222222224E-2</v>
          </cell>
          <cell r="C49">
            <v>45.299126999999999</v>
          </cell>
          <cell r="D49">
            <v>59.987712000000002</v>
          </cell>
        </row>
        <row r="50">
          <cell r="B50">
            <v>0.10069444444444443</v>
          </cell>
          <cell r="C50">
            <v>40.644343999999997</v>
          </cell>
          <cell r="D50">
            <v>59.983049000000001</v>
          </cell>
        </row>
        <row r="51">
          <cell r="B51">
            <v>0.10416666666666667</v>
          </cell>
          <cell r="C51">
            <v>35.382323</v>
          </cell>
          <cell r="D51">
            <v>59.985886000000001</v>
          </cell>
        </row>
        <row r="52">
          <cell r="B52">
            <v>0.1076388888888889</v>
          </cell>
          <cell r="C52">
            <v>30.139130999999999</v>
          </cell>
          <cell r="D52">
            <v>59.982633999999997</v>
          </cell>
        </row>
        <row r="53">
          <cell r="B53">
            <v>0.1111111111111111</v>
          </cell>
          <cell r="C53">
            <v>25.371616</v>
          </cell>
          <cell r="D53">
            <v>59.976488000000003</v>
          </cell>
        </row>
        <row r="54">
          <cell r="B54">
            <v>0.11458333333333333</v>
          </cell>
          <cell r="C54">
            <v>20.020885</v>
          </cell>
          <cell r="D54">
            <v>59.992387999999998</v>
          </cell>
        </row>
        <row r="55">
          <cell r="B55">
            <v>0.11805555555555557</v>
          </cell>
          <cell r="C55">
            <v>8.2391470000000009</v>
          </cell>
          <cell r="D55">
            <v>59.974519000000001</v>
          </cell>
        </row>
        <row r="56">
          <cell r="B56">
            <v>0.11875000000000001</v>
          </cell>
          <cell r="C56">
            <v>0</v>
          </cell>
          <cell r="D56">
            <v>59.966073000000002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opLeftCell="A7" workbookViewId="0">
      <selection activeCell="D17" sqref="D17:D20"/>
    </sheetView>
  </sheetViews>
  <sheetFormatPr baseColWidth="10" defaultRowHeight="15" x14ac:dyDescent="0.2"/>
  <cols>
    <col min="3" max="3" width="14.83203125" bestFit="1" customWidth="1"/>
    <col min="4" max="4" width="11.33203125" bestFit="1" customWidth="1"/>
  </cols>
  <sheetData>
    <row r="2" spans="1:4" x14ac:dyDescent="0.2">
      <c r="A2" s="10" t="s">
        <v>25</v>
      </c>
      <c r="B2" t="s">
        <v>27</v>
      </c>
    </row>
    <row r="4" spans="1:4" ht="15" customHeight="1" x14ac:dyDescent="0.2">
      <c r="A4" s="25" t="s">
        <v>0</v>
      </c>
      <c r="B4" s="26"/>
      <c r="C4" s="26"/>
      <c r="D4" s="27"/>
    </row>
    <row r="5" spans="1:4" ht="30" customHeight="1" x14ac:dyDescent="0.2">
      <c r="A5" s="28" t="s">
        <v>1</v>
      </c>
      <c r="B5" s="28" t="s">
        <v>2</v>
      </c>
      <c r="C5" s="1" t="s">
        <v>3</v>
      </c>
      <c r="D5" s="28" t="s">
        <v>5</v>
      </c>
    </row>
    <row r="6" spans="1:4" ht="16" x14ac:dyDescent="0.2">
      <c r="A6" s="29"/>
      <c r="B6" s="29"/>
      <c r="C6" s="2" t="s">
        <v>4</v>
      </c>
      <c r="D6" s="29"/>
    </row>
    <row r="7" spans="1:4" ht="23" x14ac:dyDescent="0.25">
      <c r="A7" s="3">
        <v>1</v>
      </c>
      <c r="B7" s="4">
        <f>21.56-8.3</f>
        <v>13.259999999999998</v>
      </c>
      <c r="C7" s="13">
        <f>B7/160</f>
        <v>8.287499999999999E-2</v>
      </c>
      <c r="D7" s="14">
        <f>B7/26</f>
        <v>0.5099999999999999</v>
      </c>
    </row>
    <row r="8" spans="1:4" ht="23" x14ac:dyDescent="0.25">
      <c r="A8" s="3">
        <v>2</v>
      </c>
      <c r="B8" s="4">
        <f>44.23-21.56</f>
        <v>22.669999999999998</v>
      </c>
      <c r="C8" s="13">
        <f t="shared" ref="C8:C16" si="0">B8/160</f>
        <v>0.14168749999999999</v>
      </c>
      <c r="D8" s="14">
        <f>B8/25</f>
        <v>0.90679999999999994</v>
      </c>
    </row>
    <row r="9" spans="1:4" ht="23" x14ac:dyDescent="0.25">
      <c r="A9" s="3">
        <v>3</v>
      </c>
      <c r="B9" s="4">
        <f>49.25-44.23</f>
        <v>5.0200000000000031</v>
      </c>
      <c r="C9" s="13">
        <f t="shared" si="0"/>
        <v>3.1375000000000021E-2</v>
      </c>
      <c r="D9" s="14">
        <f>B9/25</f>
        <v>0.20080000000000012</v>
      </c>
    </row>
    <row r="10" spans="1:4" ht="23" x14ac:dyDescent="0.25">
      <c r="A10" s="3">
        <v>4</v>
      </c>
      <c r="B10" s="4">
        <f>50.66-44.23</f>
        <v>6.43</v>
      </c>
      <c r="C10" s="13">
        <f t="shared" si="0"/>
        <v>4.0187500000000001E-2</v>
      </c>
      <c r="D10" s="14">
        <f>B10/25</f>
        <v>0.25719999999999998</v>
      </c>
    </row>
    <row r="11" spans="1:4" ht="23" x14ac:dyDescent="0.25">
      <c r="A11" s="3">
        <v>5</v>
      </c>
      <c r="B11" s="4">
        <f>78.82-50.66</f>
        <v>28.159999999999997</v>
      </c>
      <c r="C11" s="13">
        <f t="shared" si="0"/>
        <v>0.17599999999999999</v>
      </c>
      <c r="D11" s="14">
        <f>B11/25</f>
        <v>1.1263999999999998</v>
      </c>
    </row>
    <row r="12" spans="1:4" ht="23" x14ac:dyDescent="0.25">
      <c r="A12" s="3">
        <v>6</v>
      </c>
      <c r="B12" s="4">
        <f>116.89-78.82</f>
        <v>38.070000000000007</v>
      </c>
      <c r="C12" s="13">
        <f t="shared" si="0"/>
        <v>0.23793750000000005</v>
      </c>
      <c r="D12" s="14">
        <f>B12/25</f>
        <v>1.5228000000000004</v>
      </c>
    </row>
    <row r="13" spans="1:4" ht="23" x14ac:dyDescent="0.25">
      <c r="A13" s="3">
        <v>7</v>
      </c>
      <c r="B13" s="4">
        <f>117.82-116.89</f>
        <v>0.92999999999999261</v>
      </c>
      <c r="C13" s="13">
        <f t="shared" si="0"/>
        <v>5.812499999999954E-3</v>
      </c>
      <c r="D13" s="14">
        <f t="shared" ref="D13:D16" si="1">B13/25</f>
        <v>3.7199999999999706E-2</v>
      </c>
    </row>
    <row r="14" spans="1:4" ht="23" x14ac:dyDescent="0.25">
      <c r="A14" s="3">
        <v>8</v>
      </c>
      <c r="B14" s="4">
        <f>138.56-117.82</f>
        <v>20.740000000000009</v>
      </c>
      <c r="C14" s="13">
        <f t="shared" si="0"/>
        <v>0.12962500000000005</v>
      </c>
      <c r="D14" s="14">
        <f t="shared" si="1"/>
        <v>0.82960000000000034</v>
      </c>
    </row>
    <row r="15" spans="1:4" ht="23" x14ac:dyDescent="0.25">
      <c r="A15" s="3">
        <v>9</v>
      </c>
      <c r="B15" s="4">
        <f>150.66-138.56</f>
        <v>12.099999999999994</v>
      </c>
      <c r="C15" s="13">
        <f t="shared" si="0"/>
        <v>7.562499999999997E-2</v>
      </c>
      <c r="D15" s="14">
        <f t="shared" si="1"/>
        <v>0.48399999999999976</v>
      </c>
    </row>
    <row r="16" spans="1:4" ht="24" thickBot="1" x14ac:dyDescent="0.3">
      <c r="A16" s="6">
        <v>10</v>
      </c>
      <c r="B16" s="4">
        <f>162.29-150.66</f>
        <v>11.629999999999995</v>
      </c>
      <c r="C16" s="13">
        <f t="shared" si="0"/>
        <v>7.2687499999999974E-2</v>
      </c>
      <c r="D16" s="14">
        <f t="shared" si="1"/>
        <v>0.46519999999999984</v>
      </c>
    </row>
    <row r="17" spans="1:4" ht="16" thickBot="1" x14ac:dyDescent="0.25">
      <c r="A17" s="22" t="s">
        <v>6</v>
      </c>
      <c r="B17" s="23"/>
      <c r="C17" s="24"/>
      <c r="D17" s="15">
        <f>AVERAGE(D7:D16)</f>
        <v>0.63400000000000001</v>
      </c>
    </row>
    <row r="18" spans="1:4" ht="16" thickBot="1" x14ac:dyDescent="0.25">
      <c r="A18" s="22" t="s">
        <v>7</v>
      </c>
      <c r="B18" s="23"/>
      <c r="C18" s="24"/>
      <c r="D18" s="15">
        <f>MEDIAN(D7:D15)</f>
        <v>0.5099999999999999</v>
      </c>
    </row>
    <row r="19" spans="1:4" ht="16" thickBot="1" x14ac:dyDescent="0.25">
      <c r="A19" s="22" t="s">
        <v>8</v>
      </c>
      <c r="B19" s="23"/>
      <c r="C19" s="24"/>
      <c r="D19" s="15">
        <f>_xlfn.STDEV.S(D7:D15)</f>
        <v>0.48291085903899267</v>
      </c>
    </row>
    <row r="20" spans="1:4" ht="16" thickBot="1" x14ac:dyDescent="0.25">
      <c r="A20" s="22" t="s">
        <v>9</v>
      </c>
      <c r="B20" s="23"/>
      <c r="C20" s="24"/>
      <c r="D20" s="15">
        <f>_xlfn.VAR.P(D7:D15)</f>
        <v>0.20729146469135815</v>
      </c>
    </row>
  </sheetData>
  <mergeCells count="8">
    <mergeCell ref="A19:C19"/>
    <mergeCell ref="A20:C20"/>
    <mergeCell ref="A4:D4"/>
    <mergeCell ref="A5:A6"/>
    <mergeCell ref="B5:B6"/>
    <mergeCell ref="D5:D6"/>
    <mergeCell ref="A17:C17"/>
    <mergeCell ref="A18:C18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"/>
  <sheetViews>
    <sheetView topLeftCell="AF1" workbookViewId="0">
      <selection activeCell="AJ18" sqref="AF18:AJ22"/>
    </sheetView>
  </sheetViews>
  <sheetFormatPr baseColWidth="10" defaultRowHeight="15" x14ac:dyDescent="0.2"/>
  <cols>
    <col min="1" max="1" width="11.5" style="9"/>
    <col min="2" max="2" width="14.1640625" style="9" bestFit="1" customWidth="1"/>
    <col min="3" max="3" width="14.5" style="9" bestFit="1" customWidth="1"/>
    <col min="4" max="4" width="26.83203125" style="9" bestFit="1" customWidth="1"/>
    <col min="5" max="5" width="6.83203125" style="9" bestFit="1" customWidth="1"/>
    <col min="6" max="6" width="14.1640625" style="9" bestFit="1" customWidth="1"/>
    <col min="7" max="7" width="14.5" style="9" bestFit="1" customWidth="1"/>
    <col min="8" max="8" width="26.83203125" style="9" bestFit="1" customWidth="1"/>
    <col min="9" max="9" width="6.83203125" style="9" bestFit="1" customWidth="1"/>
    <col min="10" max="10" width="14.1640625" style="9" bestFit="1" customWidth="1"/>
    <col min="11" max="11" width="14.5" style="9" bestFit="1" customWidth="1"/>
    <col min="12" max="12" width="26.83203125" style="9" bestFit="1" customWidth="1"/>
    <col min="13" max="13" width="6.83203125" style="9" bestFit="1" customWidth="1"/>
    <col min="14" max="14" width="14.1640625" style="9" bestFit="1" customWidth="1"/>
    <col min="15" max="15" width="14.5" style="9" bestFit="1" customWidth="1"/>
    <col min="16" max="16" width="26.83203125" style="9" bestFit="1" customWidth="1"/>
    <col min="17" max="17" width="6.83203125" style="9" bestFit="1" customWidth="1"/>
    <col min="18" max="18" width="14.1640625" style="9" bestFit="1" customWidth="1"/>
    <col min="19" max="19" width="14.5" style="9" bestFit="1" customWidth="1"/>
    <col min="20" max="20" width="26.83203125" style="9" bestFit="1" customWidth="1"/>
    <col min="21" max="21" width="6.83203125" style="9" bestFit="1" customWidth="1"/>
    <col min="22" max="22" width="14.1640625" style="9" bestFit="1" customWidth="1"/>
    <col min="23" max="23" width="14.5" style="9" bestFit="1" customWidth="1"/>
    <col min="24" max="24" width="26.83203125" style="9" bestFit="1" customWidth="1"/>
    <col min="25" max="25" width="6.83203125" style="9" bestFit="1" customWidth="1"/>
    <col min="26" max="26" width="14.1640625" style="9" bestFit="1" customWidth="1"/>
    <col min="27" max="27" width="14.5" style="9" bestFit="1" customWidth="1"/>
    <col min="28" max="28" width="26.83203125" style="9" bestFit="1" customWidth="1"/>
    <col min="29" max="29" width="6.83203125" style="9" bestFit="1" customWidth="1"/>
    <col min="30" max="30" width="14.1640625" style="9" bestFit="1" customWidth="1"/>
    <col min="31" max="31" width="14.5" style="9" bestFit="1" customWidth="1"/>
    <col min="32" max="32" width="26.83203125" style="9" bestFit="1" customWidth="1"/>
    <col min="33" max="33" width="6.83203125" style="9" bestFit="1" customWidth="1"/>
    <col min="34" max="34" width="14.1640625" style="9" bestFit="1" customWidth="1"/>
    <col min="35" max="35" width="14.5" style="9" bestFit="1" customWidth="1"/>
    <col min="36" max="36" width="26.83203125" style="9" bestFit="1" customWidth="1"/>
    <col min="37" max="37" width="6.83203125" style="9" bestFit="1" customWidth="1"/>
    <col min="38" max="38" width="14.1640625" style="9" bestFit="1" customWidth="1"/>
    <col min="39" max="39" width="14.5" style="9" bestFit="1" customWidth="1"/>
    <col min="40" max="40" width="26.83203125" style="9" bestFit="1" customWidth="1"/>
  </cols>
  <sheetData>
    <row r="1" spans="1:40" s="11" customFormat="1" x14ac:dyDescent="0.2"/>
    <row r="2" spans="1:40" s="11" customFormat="1" x14ac:dyDescent="0.2">
      <c r="A2" s="12" t="s">
        <v>25</v>
      </c>
      <c r="B2" t="s">
        <v>28</v>
      </c>
    </row>
    <row r="3" spans="1:40" s="11" customFormat="1" x14ac:dyDescent="0.2"/>
    <row r="4" spans="1:40" x14ac:dyDescent="0.2">
      <c r="A4" s="30" t="s">
        <v>11</v>
      </c>
      <c r="B4" s="30"/>
      <c r="C4" s="30"/>
      <c r="D4" s="30"/>
      <c r="E4" s="30" t="s">
        <v>16</v>
      </c>
      <c r="F4" s="30"/>
      <c r="G4" s="30"/>
      <c r="H4" s="30"/>
      <c r="I4" s="30" t="s">
        <v>17</v>
      </c>
      <c r="J4" s="30"/>
      <c r="K4" s="30"/>
      <c r="L4" s="30"/>
      <c r="M4" s="30" t="s">
        <v>18</v>
      </c>
      <c r="N4" s="30"/>
      <c r="O4" s="30"/>
      <c r="P4" s="30"/>
      <c r="Q4" s="30" t="s">
        <v>19</v>
      </c>
      <c r="R4" s="30"/>
      <c r="S4" s="30"/>
      <c r="T4" s="30"/>
      <c r="U4" s="30" t="s">
        <v>20</v>
      </c>
      <c r="V4" s="30"/>
      <c r="W4" s="30"/>
      <c r="X4" s="30"/>
      <c r="Y4" s="30" t="s">
        <v>21</v>
      </c>
      <c r="Z4" s="30"/>
      <c r="AA4" s="30"/>
      <c r="AB4" s="30"/>
      <c r="AC4" s="30" t="s">
        <v>22</v>
      </c>
      <c r="AD4" s="30"/>
      <c r="AE4" s="30"/>
      <c r="AF4" s="30"/>
      <c r="AG4" s="30" t="s">
        <v>23</v>
      </c>
      <c r="AH4" s="30"/>
      <c r="AI4" s="30"/>
      <c r="AJ4" s="30"/>
      <c r="AK4" s="30" t="s">
        <v>24</v>
      </c>
      <c r="AL4" s="30"/>
      <c r="AM4" s="30"/>
      <c r="AN4" s="30"/>
    </row>
    <row r="5" spans="1:40" x14ac:dyDescent="0.2">
      <c r="A5" s="8" t="s">
        <v>12</v>
      </c>
      <c r="B5" s="8" t="s">
        <v>13</v>
      </c>
      <c r="C5" s="8" t="s">
        <v>14</v>
      </c>
      <c r="D5" s="8" t="s">
        <v>15</v>
      </c>
      <c r="E5" s="8" t="s">
        <v>12</v>
      </c>
      <c r="F5" s="8" t="s">
        <v>13</v>
      </c>
      <c r="G5" s="8" t="s">
        <v>14</v>
      </c>
      <c r="H5" s="8" t="s">
        <v>15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12</v>
      </c>
      <c r="R5" s="8" t="s">
        <v>13</v>
      </c>
      <c r="S5" s="8" t="s">
        <v>14</v>
      </c>
      <c r="T5" s="8" t="s">
        <v>15</v>
      </c>
      <c r="U5" s="8" t="s">
        <v>12</v>
      </c>
      <c r="V5" s="8" t="s">
        <v>13</v>
      </c>
      <c r="W5" s="8" t="s">
        <v>14</v>
      </c>
      <c r="X5" s="8" t="s">
        <v>15</v>
      </c>
      <c r="Y5" s="8" t="s">
        <v>12</v>
      </c>
      <c r="Z5" s="8" t="s">
        <v>13</v>
      </c>
      <c r="AA5" s="8" t="s">
        <v>14</v>
      </c>
      <c r="AB5" s="8" t="s">
        <v>15</v>
      </c>
      <c r="AC5" s="8" t="s">
        <v>12</v>
      </c>
      <c r="AD5" s="8" t="s">
        <v>13</v>
      </c>
      <c r="AE5" s="8" t="s">
        <v>14</v>
      </c>
      <c r="AF5" s="8" t="s">
        <v>15</v>
      </c>
      <c r="AG5" s="8" t="s">
        <v>12</v>
      </c>
      <c r="AH5" s="8" t="s">
        <v>13</v>
      </c>
      <c r="AI5" s="8" t="s">
        <v>14</v>
      </c>
      <c r="AJ5" s="8" t="s">
        <v>15</v>
      </c>
      <c r="AK5" s="8" t="s">
        <v>12</v>
      </c>
      <c r="AL5" s="8" t="s">
        <v>13</v>
      </c>
      <c r="AM5" s="8" t="s">
        <v>14</v>
      </c>
      <c r="AN5" s="8" t="s">
        <v>15</v>
      </c>
    </row>
    <row r="6" spans="1:40" x14ac:dyDescent="0.2">
      <c r="A6" s="16">
        <v>2.7777777777777776E-2</v>
      </c>
      <c r="B6" s="17">
        <v>21.563798999999999</v>
      </c>
      <c r="C6" s="18">
        <v>59.976239999999997</v>
      </c>
      <c r="D6" s="9">
        <v>22</v>
      </c>
      <c r="E6" s="16">
        <v>4.5138888888888888E-2</v>
      </c>
      <c r="F6" s="19">
        <v>44.225192</v>
      </c>
      <c r="G6" s="18">
        <v>59.996043</v>
      </c>
      <c r="H6" s="9">
        <v>44</v>
      </c>
      <c r="I6" s="16">
        <v>6.25E-2</v>
      </c>
      <c r="J6" s="19">
        <v>49.252388000000003</v>
      </c>
      <c r="K6" s="18">
        <v>59.990042000000003</v>
      </c>
      <c r="L6" s="9">
        <v>50</v>
      </c>
      <c r="M6" s="16">
        <v>7.9861111111111105E-2</v>
      </c>
      <c r="N6" s="20">
        <v>50.655209999999997</v>
      </c>
      <c r="O6" s="18">
        <v>59.977460999999998</v>
      </c>
      <c r="P6" s="9">
        <v>51</v>
      </c>
      <c r="Q6" s="16">
        <v>9.7222222222222224E-2</v>
      </c>
      <c r="R6" s="20">
        <v>78.817870999999997</v>
      </c>
      <c r="S6" s="18">
        <v>59.980176</v>
      </c>
      <c r="T6" s="9">
        <v>80</v>
      </c>
      <c r="U6" s="16">
        <v>0.11458333333333333</v>
      </c>
      <c r="V6" s="20">
        <v>116.888068</v>
      </c>
      <c r="W6" s="18">
        <v>59.985222999999998</v>
      </c>
      <c r="X6" s="9">
        <v>120</v>
      </c>
      <c r="Y6" s="16">
        <v>0.13194444444444445</v>
      </c>
      <c r="Z6" s="20">
        <v>117.821746</v>
      </c>
      <c r="AA6" s="18">
        <v>59.977348999999997</v>
      </c>
      <c r="AB6" s="9">
        <v>120</v>
      </c>
      <c r="AC6" s="16">
        <v>0.14583333333333334</v>
      </c>
      <c r="AD6" s="20">
        <v>138.560453</v>
      </c>
      <c r="AE6" s="18">
        <v>59.988979999999998</v>
      </c>
      <c r="AF6" s="9">
        <v>140</v>
      </c>
      <c r="AG6" s="16">
        <v>0.16319444444444445</v>
      </c>
      <c r="AH6" s="20">
        <v>150.66322099999999</v>
      </c>
      <c r="AI6" s="18">
        <v>59.978842</v>
      </c>
      <c r="AJ6" s="9">
        <v>152</v>
      </c>
      <c r="AK6" s="16">
        <v>0.18055555555555555</v>
      </c>
      <c r="AL6" s="20">
        <v>162.28551300000001</v>
      </c>
      <c r="AM6" s="18">
        <v>59.979049000000003</v>
      </c>
      <c r="AN6" s="9">
        <v>160</v>
      </c>
    </row>
  </sheetData>
  <mergeCells count="10">
    <mergeCell ref="Y4:AB4"/>
    <mergeCell ref="AC4:AF4"/>
    <mergeCell ref="AG4:AJ4"/>
    <mergeCell ref="AK4:AN4"/>
    <mergeCell ref="A4:D4"/>
    <mergeCell ref="E4:H4"/>
    <mergeCell ref="I4:L4"/>
    <mergeCell ref="M4:P4"/>
    <mergeCell ref="Q4:T4"/>
    <mergeCell ref="U4:X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workbookViewId="0">
      <selection activeCell="A3" sqref="A3"/>
    </sheetView>
  </sheetViews>
  <sheetFormatPr baseColWidth="10" defaultRowHeight="15" x14ac:dyDescent="0.2"/>
  <sheetData>
    <row r="1" spans="1:2" x14ac:dyDescent="0.2">
      <c r="A1" s="10" t="s">
        <v>25</v>
      </c>
      <c r="B1" t="s">
        <v>26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0"/>
  <sheetViews>
    <sheetView topLeftCell="A6" workbookViewId="0">
      <selection activeCell="H18" sqref="H18"/>
    </sheetView>
  </sheetViews>
  <sheetFormatPr baseColWidth="10" defaultRowHeight="15" x14ac:dyDescent="0.2"/>
  <cols>
    <col min="2" max="2" width="16.83203125" bestFit="1" customWidth="1"/>
  </cols>
  <sheetData>
    <row r="2" spans="1:4" x14ac:dyDescent="0.2">
      <c r="A2" s="10" t="s">
        <v>25</v>
      </c>
      <c r="B2" t="s">
        <v>29</v>
      </c>
    </row>
    <row r="4" spans="1:4" ht="15" customHeight="1" x14ac:dyDescent="0.2">
      <c r="A4" s="25" t="s">
        <v>10</v>
      </c>
      <c r="B4" s="26"/>
      <c r="C4" s="26"/>
      <c r="D4" s="27"/>
    </row>
    <row r="5" spans="1:4" ht="30" customHeight="1" x14ac:dyDescent="0.2">
      <c r="A5" s="28" t="s">
        <v>1</v>
      </c>
      <c r="B5" s="28" t="s">
        <v>2</v>
      </c>
      <c r="C5" s="1" t="s">
        <v>3</v>
      </c>
      <c r="D5" s="28" t="s">
        <v>5</v>
      </c>
    </row>
    <row r="6" spans="1:4" ht="16" x14ac:dyDescent="0.2">
      <c r="A6" s="29"/>
      <c r="B6" s="29"/>
      <c r="C6" s="2" t="s">
        <v>4</v>
      </c>
      <c r="D6" s="29"/>
    </row>
    <row r="7" spans="1:4" ht="23" x14ac:dyDescent="0.25">
      <c r="A7" s="3">
        <v>1</v>
      </c>
      <c r="B7" s="4">
        <f>'Reg_Escalones descendentes'!B6-'Reg_Escalones descendentes'!F6</f>
        <v>28.019815000000023</v>
      </c>
      <c r="C7" s="4"/>
      <c r="D7" s="5">
        <f>B7/25</f>
        <v>1.1207926000000008</v>
      </c>
    </row>
    <row r="8" spans="1:4" ht="23" x14ac:dyDescent="0.25">
      <c r="A8" s="3">
        <v>2</v>
      </c>
      <c r="B8" s="4">
        <f>'Reg_Escalones descendentes'!F6-'Reg_Escalones descendentes'!J6</f>
        <v>9.2642629999999855</v>
      </c>
      <c r="C8" s="4"/>
      <c r="D8" s="5">
        <f t="shared" ref="D8:D14" si="0">B8/25</f>
        <v>0.3705705199999994</v>
      </c>
    </row>
    <row r="9" spans="1:4" ht="23" x14ac:dyDescent="0.25">
      <c r="A9" s="3">
        <v>3</v>
      </c>
      <c r="B9" s="4">
        <f>'Reg_Escalones descendentes'!J6-'Reg_Escalones descendentes'!N6</f>
        <v>10.51097</v>
      </c>
      <c r="C9" s="4"/>
      <c r="D9" s="5">
        <f t="shared" si="0"/>
        <v>0.4204388</v>
      </c>
    </row>
    <row r="10" spans="1:4" ht="23" x14ac:dyDescent="0.25">
      <c r="A10" s="3">
        <v>4</v>
      </c>
      <c r="B10" s="4">
        <f>'Reg_Escalones descendentes'!N6-'Reg_Escalones descendentes'!R6</f>
        <v>13.870013999999998</v>
      </c>
      <c r="C10" s="4"/>
      <c r="D10" s="5">
        <f t="shared" si="0"/>
        <v>0.55480055999999989</v>
      </c>
    </row>
    <row r="11" spans="1:4" ht="23" x14ac:dyDescent="0.25">
      <c r="A11" s="3">
        <v>5</v>
      </c>
      <c r="B11" s="4">
        <f>'Reg_Escalones descendentes'!R6-'Reg_Escalones descendentes'!V6</f>
        <v>28.508728000000005</v>
      </c>
      <c r="C11" s="4"/>
      <c r="D11" s="5">
        <f t="shared" si="0"/>
        <v>1.1403491200000002</v>
      </c>
    </row>
    <row r="12" spans="1:4" ht="23" x14ac:dyDescent="0.25">
      <c r="A12" s="3">
        <v>6</v>
      </c>
      <c r="B12" s="4">
        <f>'Reg_Escalones descendentes'!V6-'Reg_Escalones descendentes'!Z6</f>
        <v>8.5778400000000019</v>
      </c>
      <c r="C12" s="4"/>
      <c r="D12" s="5">
        <f t="shared" si="0"/>
        <v>0.34311360000000007</v>
      </c>
    </row>
    <row r="13" spans="1:4" ht="23" x14ac:dyDescent="0.25">
      <c r="A13" s="3">
        <v>7</v>
      </c>
      <c r="B13" s="4">
        <f>'Reg_Escalones descendentes'!Z6-'Reg_Escalones descendentes'!AD6</f>
        <v>-2.4335810000000038</v>
      </c>
      <c r="C13" s="4"/>
      <c r="D13" s="5">
        <f t="shared" si="0"/>
        <v>-9.734324000000015E-2</v>
      </c>
    </row>
    <row r="14" spans="1:4" ht="23" x14ac:dyDescent="0.25">
      <c r="A14" s="3">
        <v>8</v>
      </c>
      <c r="B14" s="4">
        <f>'Reg_Escalones descendentes'!AD6-'Reg_Escalones descendentes'!AH6</f>
        <v>28.423790000000004</v>
      </c>
      <c r="C14" s="4"/>
      <c r="D14" s="5">
        <f t="shared" si="0"/>
        <v>1.1369516000000002</v>
      </c>
    </row>
    <row r="15" spans="1:4" ht="23" x14ac:dyDescent="0.25">
      <c r="A15" s="3">
        <v>9</v>
      </c>
      <c r="B15" s="4">
        <f>'Reg_Escalones descendentes'!AH6-'Reg_Escalones descendentes'!AL6</f>
        <v>27.143175999999997</v>
      </c>
      <c r="C15" s="4"/>
      <c r="D15" s="5">
        <f>B15/20</f>
        <v>1.3571587999999999</v>
      </c>
    </row>
    <row r="16" spans="1:4" ht="24" thickBot="1" x14ac:dyDescent="0.3">
      <c r="A16" s="6">
        <v>10</v>
      </c>
      <c r="B16" s="7"/>
      <c r="C16" s="7"/>
      <c r="D16" s="5"/>
    </row>
    <row r="17" spans="1:4" ht="16" thickBot="1" x14ac:dyDescent="0.25">
      <c r="A17" s="22" t="s">
        <v>6</v>
      </c>
      <c r="B17" s="23"/>
      <c r="C17" s="24"/>
      <c r="D17" s="15">
        <f>AVERAGE(D7:D16)</f>
        <v>0.70520359555555556</v>
      </c>
    </row>
    <row r="18" spans="1:4" ht="16" thickBot="1" x14ac:dyDescent="0.25">
      <c r="A18" s="22" t="s">
        <v>7</v>
      </c>
      <c r="B18" s="23"/>
      <c r="C18" s="24"/>
      <c r="D18" s="15">
        <f>MEDIAN(D7:D15)</f>
        <v>0.55480055999999989</v>
      </c>
    </row>
    <row r="19" spans="1:4" ht="16" thickBot="1" x14ac:dyDescent="0.25">
      <c r="A19" s="22" t="s">
        <v>8</v>
      </c>
      <c r="B19" s="23"/>
      <c r="C19" s="24"/>
      <c r="D19" s="15">
        <f>_xlfn.STDEV.S(D7:D15)</f>
        <v>0.4955299841196123</v>
      </c>
    </row>
    <row r="20" spans="1:4" ht="16" thickBot="1" x14ac:dyDescent="0.25">
      <c r="A20" s="22" t="s">
        <v>9</v>
      </c>
      <c r="B20" s="23"/>
      <c r="C20" s="24"/>
      <c r="D20" s="15">
        <f>_xlfn.VAR.P(D7:D15)</f>
        <v>0.21826663569918517</v>
      </c>
    </row>
  </sheetData>
  <mergeCells count="8">
    <mergeCell ref="A19:C19"/>
    <mergeCell ref="A20:C20"/>
    <mergeCell ref="A4:D4"/>
    <mergeCell ref="A5:A6"/>
    <mergeCell ref="B5:B6"/>
    <mergeCell ref="D5:D6"/>
    <mergeCell ref="A17:C17"/>
    <mergeCell ref="A18:C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"/>
  <sheetViews>
    <sheetView tabSelected="1" topLeftCell="AG1" workbookViewId="0">
      <selection activeCell="AN7" sqref="AN7"/>
    </sheetView>
  </sheetViews>
  <sheetFormatPr baseColWidth="10" defaultRowHeight="15" x14ac:dyDescent="0.2"/>
  <cols>
    <col min="1" max="1" width="11.5" style="9"/>
    <col min="2" max="2" width="14.1640625" style="9" bestFit="1" customWidth="1"/>
    <col min="3" max="3" width="14.5" style="9" bestFit="1" customWidth="1"/>
    <col min="4" max="4" width="26.83203125" style="9" bestFit="1" customWidth="1"/>
    <col min="5" max="5" width="7.83203125" style="9" bestFit="1" customWidth="1"/>
    <col min="6" max="6" width="14.1640625" style="9" bestFit="1" customWidth="1"/>
    <col min="7" max="7" width="14.5" style="9" bestFit="1" customWidth="1"/>
    <col min="8" max="8" width="26.83203125" style="9" bestFit="1" customWidth="1"/>
    <col min="9" max="9" width="7.83203125" style="9" bestFit="1" customWidth="1"/>
    <col min="10" max="10" width="14.1640625" style="9" bestFit="1" customWidth="1"/>
    <col min="11" max="11" width="14.5" style="9" bestFit="1" customWidth="1"/>
    <col min="12" max="12" width="26.83203125" style="9" bestFit="1" customWidth="1"/>
    <col min="13" max="13" width="6.83203125" style="9" bestFit="1" customWidth="1"/>
    <col min="14" max="14" width="14.1640625" style="9" bestFit="1" customWidth="1"/>
    <col min="15" max="15" width="14.5" style="9" bestFit="1" customWidth="1"/>
    <col min="16" max="16" width="26.83203125" style="9" bestFit="1" customWidth="1"/>
    <col min="17" max="17" width="6.83203125" style="9" bestFit="1" customWidth="1"/>
    <col min="18" max="18" width="14.1640625" style="9" bestFit="1" customWidth="1"/>
    <col min="19" max="19" width="14.5" style="9" bestFit="1" customWidth="1"/>
    <col min="20" max="20" width="26.83203125" style="9" bestFit="1" customWidth="1"/>
    <col min="21" max="21" width="6.83203125" style="9" bestFit="1" customWidth="1"/>
    <col min="22" max="22" width="14.1640625" style="9" bestFit="1" customWidth="1"/>
    <col min="23" max="23" width="14.5" style="9" bestFit="1" customWidth="1"/>
    <col min="24" max="24" width="26.83203125" style="9" bestFit="1" customWidth="1"/>
    <col min="25" max="25" width="6.83203125" style="9" bestFit="1" customWidth="1"/>
    <col min="26" max="26" width="14.1640625" style="9" bestFit="1" customWidth="1"/>
    <col min="27" max="27" width="14.5" style="9" bestFit="1" customWidth="1"/>
    <col min="28" max="28" width="26.83203125" style="9" bestFit="1" customWidth="1"/>
    <col min="29" max="29" width="6.83203125" style="9" bestFit="1" customWidth="1"/>
    <col min="30" max="30" width="14.1640625" style="9" bestFit="1" customWidth="1"/>
    <col min="31" max="31" width="14.5" style="9" bestFit="1" customWidth="1"/>
    <col min="32" max="32" width="26.83203125" style="9" bestFit="1" customWidth="1"/>
    <col min="33" max="33" width="6.83203125" style="9" bestFit="1" customWidth="1"/>
    <col min="34" max="34" width="14.1640625" style="9" bestFit="1" customWidth="1"/>
    <col min="35" max="35" width="14.5" style="9" bestFit="1" customWidth="1"/>
    <col min="36" max="36" width="26.83203125" style="9" bestFit="1" customWidth="1"/>
    <col min="37" max="37" width="6.83203125" style="9" bestFit="1" customWidth="1"/>
    <col min="38" max="38" width="14.1640625" style="9" bestFit="1" customWidth="1"/>
    <col min="39" max="39" width="14.5" style="9" bestFit="1" customWidth="1"/>
    <col min="40" max="40" width="26.83203125" style="9" bestFit="1" customWidth="1"/>
  </cols>
  <sheetData>
    <row r="1" spans="1:40" s="11" customFormat="1" x14ac:dyDescent="0.2"/>
    <row r="2" spans="1:40" s="11" customFormat="1" x14ac:dyDescent="0.2">
      <c r="A2" s="12" t="s">
        <v>25</v>
      </c>
      <c r="B2" t="s">
        <v>30</v>
      </c>
    </row>
    <row r="3" spans="1:40" s="11" customFormat="1" x14ac:dyDescent="0.2"/>
    <row r="4" spans="1:40" x14ac:dyDescent="0.2">
      <c r="A4" s="30" t="s">
        <v>11</v>
      </c>
      <c r="B4" s="30"/>
      <c r="C4" s="30"/>
      <c r="D4" s="30"/>
      <c r="E4" s="30" t="s">
        <v>16</v>
      </c>
      <c r="F4" s="30"/>
      <c r="G4" s="30"/>
      <c r="H4" s="30"/>
      <c r="I4" s="30" t="s">
        <v>17</v>
      </c>
      <c r="J4" s="30"/>
      <c r="K4" s="30"/>
      <c r="L4" s="30"/>
      <c r="M4" s="30" t="s">
        <v>18</v>
      </c>
      <c r="N4" s="30"/>
      <c r="O4" s="30"/>
      <c r="P4" s="30"/>
      <c r="Q4" s="30" t="s">
        <v>19</v>
      </c>
      <c r="R4" s="30"/>
      <c r="S4" s="30"/>
      <c r="T4" s="30"/>
      <c r="U4" s="30" t="s">
        <v>20</v>
      </c>
      <c r="V4" s="30"/>
      <c r="W4" s="30"/>
      <c r="X4" s="30"/>
      <c r="Y4" s="30" t="s">
        <v>21</v>
      </c>
      <c r="Z4" s="30"/>
      <c r="AA4" s="30"/>
      <c r="AB4" s="30"/>
      <c r="AC4" s="30" t="s">
        <v>22</v>
      </c>
      <c r="AD4" s="30"/>
      <c r="AE4" s="30"/>
      <c r="AF4" s="30"/>
      <c r="AG4" s="30" t="s">
        <v>23</v>
      </c>
      <c r="AH4" s="30"/>
      <c r="AI4" s="30"/>
      <c r="AJ4" s="30"/>
      <c r="AK4" s="30" t="s">
        <v>24</v>
      </c>
      <c r="AL4" s="30"/>
      <c r="AM4" s="30"/>
      <c r="AN4" s="30"/>
    </row>
    <row r="5" spans="1:40" x14ac:dyDescent="0.2">
      <c r="A5" s="8" t="s">
        <v>12</v>
      </c>
      <c r="B5" s="8" t="s">
        <v>13</v>
      </c>
      <c r="C5" s="8" t="s">
        <v>14</v>
      </c>
      <c r="D5" s="8" t="s">
        <v>15</v>
      </c>
      <c r="E5" s="8" t="s">
        <v>12</v>
      </c>
      <c r="F5" s="8" t="s">
        <v>13</v>
      </c>
      <c r="G5" s="8" t="s">
        <v>14</v>
      </c>
      <c r="H5" s="8" t="s">
        <v>15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12</v>
      </c>
      <c r="R5" s="8" t="s">
        <v>13</v>
      </c>
      <c r="S5" s="8" t="s">
        <v>14</v>
      </c>
      <c r="T5" s="8" t="s">
        <v>15</v>
      </c>
      <c r="U5" s="8" t="s">
        <v>12</v>
      </c>
      <c r="V5" s="8" t="s">
        <v>13</v>
      </c>
      <c r="W5" s="8" t="s">
        <v>14</v>
      </c>
      <c r="X5" s="8" t="s">
        <v>15</v>
      </c>
      <c r="Y5" s="8" t="s">
        <v>12</v>
      </c>
      <c r="Z5" s="8" t="s">
        <v>13</v>
      </c>
      <c r="AA5" s="8" t="s">
        <v>14</v>
      </c>
      <c r="AB5" s="8" t="s">
        <v>15</v>
      </c>
      <c r="AC5" s="8" t="s">
        <v>12</v>
      </c>
      <c r="AD5" s="8" t="s">
        <v>13</v>
      </c>
      <c r="AE5" s="8" t="s">
        <v>14</v>
      </c>
      <c r="AF5" s="8" t="s">
        <v>15</v>
      </c>
      <c r="AG5" s="8" t="s">
        <v>12</v>
      </c>
      <c r="AH5" s="8" t="s">
        <v>13</v>
      </c>
      <c r="AI5" s="8" t="s">
        <v>14</v>
      </c>
      <c r="AJ5" s="8" t="s">
        <v>15</v>
      </c>
      <c r="AK5" s="8" t="s">
        <v>12</v>
      </c>
      <c r="AL5" s="8" t="s">
        <v>13</v>
      </c>
      <c r="AM5" s="8" t="s">
        <v>14</v>
      </c>
      <c r="AN5" s="8" t="s">
        <v>15</v>
      </c>
    </row>
    <row r="6" spans="1:40" x14ac:dyDescent="0.2">
      <c r="A6" s="16">
        <v>0.95833333333333337</v>
      </c>
      <c r="B6" s="21">
        <v>160.12416200000001</v>
      </c>
      <c r="C6" s="21">
        <v>59.994442999999997</v>
      </c>
      <c r="D6" s="9">
        <v>160</v>
      </c>
      <c r="E6" s="16">
        <v>0.97569444444444453</v>
      </c>
      <c r="F6" s="21">
        <v>132.10434699999999</v>
      </c>
      <c r="G6" s="21">
        <v>59.975532000000001</v>
      </c>
      <c r="H6" s="9">
        <v>135</v>
      </c>
      <c r="I6" s="16">
        <v>0.99305555555555547</v>
      </c>
      <c r="J6" s="21">
        <v>122.840084</v>
      </c>
      <c r="K6" s="21">
        <v>59.998711</v>
      </c>
      <c r="L6" s="9">
        <v>120</v>
      </c>
      <c r="M6" s="16">
        <v>1.0416666666666666E-2</v>
      </c>
      <c r="N6" s="21">
        <v>112.329114</v>
      </c>
      <c r="O6" s="21">
        <v>59.985239</v>
      </c>
      <c r="P6" s="9">
        <v>110</v>
      </c>
      <c r="Q6" s="16">
        <v>2.7777777777777776E-2</v>
      </c>
      <c r="R6" s="21">
        <v>98.459100000000007</v>
      </c>
      <c r="S6" s="21">
        <v>59.980020000000003</v>
      </c>
      <c r="T6" s="9">
        <v>100</v>
      </c>
      <c r="U6" s="16">
        <v>4.5138888888888888E-2</v>
      </c>
      <c r="V6" s="21">
        <v>69.950372000000002</v>
      </c>
      <c r="W6" s="21">
        <v>59.999504999999999</v>
      </c>
      <c r="X6" s="9">
        <v>70</v>
      </c>
      <c r="Y6" s="16">
        <v>6.25E-2</v>
      </c>
      <c r="Z6" s="21">
        <v>61.372532</v>
      </c>
      <c r="AA6" s="21">
        <v>59.975518000000001</v>
      </c>
      <c r="AB6" s="9">
        <v>60</v>
      </c>
      <c r="AC6" s="16">
        <v>7.9861111111111105E-2</v>
      </c>
      <c r="AD6" s="21">
        <v>63.806113000000003</v>
      </c>
      <c r="AE6" s="21">
        <v>59.975892000000002</v>
      </c>
      <c r="AF6" s="9">
        <v>60</v>
      </c>
      <c r="AG6" s="16">
        <v>0.10416666666666667</v>
      </c>
      <c r="AH6" s="21">
        <v>35.382323</v>
      </c>
      <c r="AI6" s="21">
        <v>59.985886000000001</v>
      </c>
      <c r="AJ6" s="9">
        <v>32.5</v>
      </c>
      <c r="AK6" s="16">
        <v>0.11805555555555557</v>
      </c>
      <c r="AL6" s="21">
        <v>8.2391470000000009</v>
      </c>
      <c r="AM6" s="21">
        <v>59.974519000000001</v>
      </c>
      <c r="AN6" s="9">
        <v>8</v>
      </c>
    </row>
  </sheetData>
  <mergeCells count="10">
    <mergeCell ref="Y4:AB4"/>
    <mergeCell ref="AC4:AF4"/>
    <mergeCell ref="AG4:AJ4"/>
    <mergeCell ref="AK4:AN4"/>
    <mergeCell ref="A4:D4"/>
    <mergeCell ref="E4:H4"/>
    <mergeCell ref="I4:L4"/>
    <mergeCell ref="M4:P4"/>
    <mergeCell ref="Q4:T4"/>
    <mergeCell ref="U4:X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"/>
  <sheetViews>
    <sheetView topLeftCell="A4" workbookViewId="0">
      <selection activeCell="A3" sqref="A3"/>
    </sheetView>
  </sheetViews>
  <sheetFormatPr baseColWidth="10" defaultRowHeight="15" x14ac:dyDescent="0.2"/>
  <sheetData>
    <row r="1" spans="1:2" x14ac:dyDescent="0.2">
      <c r="A1" s="10" t="s">
        <v>25</v>
      </c>
      <c r="B1" t="s">
        <v>31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2" ma:contentTypeDescription="Crear nuevo documento." ma:contentTypeScope="" ma:versionID="cf5bd0a0affb3d3df536d7452fc3e44f">
  <xsd:schema xmlns:xsd="http://www.w3.org/2001/XMLSchema" xmlns:xs="http://www.w3.org/2001/XMLSchema" xmlns:p="http://schemas.microsoft.com/office/2006/metadata/properties" xmlns:ns2="6926978e-c58e-4983-8ca2-9d4c049afc4e" targetNamespace="http://schemas.microsoft.com/office/2006/metadata/properties" ma:root="true" ma:fieldsID="5e9725f94ef6c4803b68987dfd2a66ae" ns2:_="">
    <xsd:import namespace="6926978e-c58e-4983-8ca2-9d4c049afc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48D55A-92CC-4017-8AA6-97000C599A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FD1CDA-7512-4B55-95FA-E22C453968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27D2FB-8A02-4E56-8869-8F33011D7B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velocidad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2020-10-05T23:12:38Z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