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66925"/>
  <mc:AlternateContent xmlns:mc="http://schemas.openxmlformats.org/markup-compatibility/2006">
    <mc:Choice Requires="x15">
      <x15ac:absPath xmlns:x15ac="http://schemas.microsoft.com/office/spreadsheetml/2010/11/ac" url="D:\RESPALDO DISCO C\Rolando\Documents\IEB\PROYECTOS\Unidad de Pruebas de Generación\Renovables\23\837-23_BARANOA\02 Generada\Protocolos\PROTOCOLOS\CNO_1869_PQ\"/>
    </mc:Choice>
  </mc:AlternateContent>
  <xr:revisionPtr revIDLastSave="0" documentId="13_ncr:1_{DD63D901-8DA5-4A65-A7CF-4B03514706BE}" xr6:coauthVersionLast="47" xr6:coauthVersionMax="47" xr10:uidLastSave="{00000000-0000-0000-0000-000000000000}"/>
  <bookViews>
    <workbookView xWindow="-110" yWindow="-110" windowWidth="19420" windowHeight="10420" tabRatio="893" firstSheet="4" activeTab="4" xr2:uid="{C18005DF-F42C-4457-93FF-38D425B9E844}"/>
  </bookViews>
  <sheets>
    <sheet name="Punto_1791_-657_657" sheetId="27" r:id="rId1"/>
    <sheet name="Punto_199_-457_457" sheetId="28" r:id="rId2"/>
    <sheet name="Punto_199_-199_199" sheetId="29" r:id="rId3"/>
    <sheet name="Punto_398_-657_657" sheetId="30" r:id="rId4"/>
    <sheet name="Punto_1144_-657_657" sheetId="31" r:id="rId5"/>
  </sheets>
  <externalReferences>
    <externalReference r:id="rId6"/>
    <externalReference r:id="rId7"/>
    <externalReference r:id="rId8"/>
  </externalReferences>
  <definedNames>
    <definedName name="Error" localSheetId="4">[1]Errores!$B$15</definedName>
    <definedName name="Error" localSheetId="3">[1]Errores!$B$15</definedName>
    <definedName name="Error">[1]Errores!$B$15</definedName>
    <definedName name="ErrorMedi" localSheetId="4">[1]Errores!$B$17</definedName>
    <definedName name="ErrorMedi" localSheetId="3">[1]Errores!$B$17</definedName>
    <definedName name="ErrorMedi">[1]Errores!$B$17</definedName>
    <definedName name="KnownP1">'[2]Ajustes Sub'!$L$3:$L$1000</definedName>
    <definedName name="KnownP2">'[2]Ajustes Sub'!$M$3:$M$1000</definedName>
    <definedName name="KnownP3">'[2]Ajustes Sub'!$N$3:$N$1000</definedName>
    <definedName name="P1Medido">'[3]Tabla Resultados'!$F$6</definedName>
    <definedName name="P2Medido">'[3]Tabla Resultados'!$F$7</definedName>
    <definedName name="P3Medido">'[3]Tabla Resultados'!$F$8</definedName>
    <definedName name="P4Medido">'[3]Tabla Resultados'!$F$9</definedName>
    <definedName name="P5Medido">'[3]Tabla Resultados'!$F$10</definedName>
    <definedName name="P6Medido">'[3]Tabla Resultados'!$F$11</definedName>
    <definedName name="P7Medido">'[3]Tabla Resultados'!$F$12</definedName>
    <definedName name="P8Medido">'[3]Tabla Resultados'!$F$13</definedName>
    <definedName name="PPruebaSobre1">[3]Señales!$G$7</definedName>
    <definedName name="PPruebaSobre2">[3]Señales!$G$8</definedName>
    <definedName name="PPruebaSobre3">[3]Señales!$G$9</definedName>
    <definedName name="PPruebaSobre4">[3]Señales!$G$10</definedName>
    <definedName name="PPruebaSub1">[3]Señales!$G$13</definedName>
    <definedName name="PPruebaSub2">[3]Señales!$G$14</definedName>
    <definedName name="PPruebaSub3">[3]Señales!$G$15</definedName>
    <definedName name="PPruebaSub4">[3]Señales!$G$16</definedName>
    <definedName name="Psob2">'[2]Ajustes Sobre'!$M$3:$M$1000</definedName>
    <definedName name="Psob3">'[2]Ajustes Sobre'!$N$3:$N$1000</definedName>
    <definedName name="Q1Corregido">'[3]Tabla Resultados'!$H$6</definedName>
    <definedName name="Q1Corregido_1" localSheetId="4">#REF!</definedName>
    <definedName name="Q1Corregido_1" localSheetId="3">#REF!</definedName>
    <definedName name="Q1Corregido_1">#REF!</definedName>
    <definedName name="Q1Corregido_2" localSheetId="4">#REF!</definedName>
    <definedName name="Q1Corregido_2" localSheetId="3">#REF!</definedName>
    <definedName name="Q1Corregido_2">#REF!</definedName>
    <definedName name="Q1Corregido_3" localSheetId="4">#REF!</definedName>
    <definedName name="Q1Corregido_3" localSheetId="3">#REF!</definedName>
    <definedName name="Q1Corregido_3">#REF!</definedName>
    <definedName name="Q1Corregido_4" localSheetId="4">#REF!</definedName>
    <definedName name="Q1Corregido_4" localSheetId="3">#REF!</definedName>
    <definedName name="Q1Corregido_4">#REF!</definedName>
    <definedName name="Q1Corregido_5" localSheetId="4">#REF!</definedName>
    <definedName name="Q1Corregido_5" localSheetId="3">#REF!</definedName>
    <definedName name="Q1Corregido_5">#REF!</definedName>
    <definedName name="Q1Corregido_6" localSheetId="4">#REF!</definedName>
    <definedName name="Q1Corregido_6" localSheetId="3">#REF!</definedName>
    <definedName name="Q1Corregido_6">#REF!</definedName>
    <definedName name="Q1Medido">'[3]Tabla Resultados'!$G$6</definedName>
    <definedName name="Q2Corregido">'[3]Tabla Resultados'!$H$7</definedName>
    <definedName name="Q2Medido">'[3]Tabla Resultados'!$G$7</definedName>
    <definedName name="Q3Corregido">'[3]Tabla Resultados'!$H$8</definedName>
    <definedName name="Q4Corregido">'[3]Tabla Resultados'!$H$9</definedName>
    <definedName name="Q4Medido" localSheetId="4">[1]Tolerancias!#REF!</definedName>
    <definedName name="Q4Medido" localSheetId="3">[1]Tolerancias!#REF!</definedName>
    <definedName name="Q4Medido">[1]Tolerancias!#REF!</definedName>
    <definedName name="Q5Corregido">'[3]Tabla Resultados'!$H$10</definedName>
    <definedName name="Q5Medido">'[3]Tabla Resultados'!$G$10</definedName>
    <definedName name="Q6Corregido">'[3]Tabla Resultados'!$H$11</definedName>
    <definedName name="Q6Medido">'[3]Tabla Resultados'!$G$11</definedName>
    <definedName name="Q7Corregido">'[3]Tabla Resultados'!$H$12</definedName>
    <definedName name="Q7Medido">'[3]Tabla Resultados'!$G$12</definedName>
    <definedName name="Q8Corregido">'[3]Tabla Resultados'!$H$13</definedName>
    <definedName name="Q8Medido">'[3]Tabla Resultados'!$G$13</definedName>
    <definedName name="QPruebaSobre1">[3]Señales!$H$7</definedName>
    <definedName name="QPruebaSobre2">[3]Señales!$H$8</definedName>
    <definedName name="QPruebaSobre3">[3]Señales!$H$9</definedName>
    <definedName name="QPruebaSobre4">[3]Señales!$H$10</definedName>
    <definedName name="QPruebaSub1">[3]Señales!$H$13</definedName>
    <definedName name="QPruebaSub2">[3]Señales!$H$14</definedName>
    <definedName name="QPruebaSub3">[3]Señales!$H$15</definedName>
    <definedName name="QPruebaSub4">[3]Señales!$H$16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31" l="1"/>
  <c r="N24" i="31"/>
  <c r="M24" i="31"/>
  <c r="L24" i="31"/>
  <c r="K24" i="31"/>
  <c r="D24" i="31"/>
  <c r="O23" i="31"/>
  <c r="N23" i="31"/>
  <c r="M23" i="31"/>
  <c r="L23" i="31"/>
  <c r="K23" i="31"/>
  <c r="O21" i="31"/>
  <c r="N21" i="31"/>
  <c r="M21" i="31"/>
  <c r="L21" i="31"/>
  <c r="K21" i="31"/>
  <c r="D21" i="31"/>
  <c r="O20" i="31"/>
  <c r="N20" i="31"/>
  <c r="M20" i="31"/>
  <c r="L20" i="31"/>
  <c r="K20" i="31"/>
  <c r="O18" i="31"/>
  <c r="N18" i="31"/>
  <c r="M18" i="31"/>
  <c r="L18" i="31"/>
  <c r="K18" i="31"/>
  <c r="D18" i="31"/>
  <c r="O17" i="31"/>
  <c r="N17" i="31"/>
  <c r="M17" i="31"/>
  <c r="L17" i="31"/>
  <c r="K17" i="31"/>
  <c r="O13" i="31"/>
  <c r="N13" i="31"/>
  <c r="M13" i="31"/>
  <c r="L13" i="31"/>
  <c r="K13" i="31"/>
  <c r="D13" i="31"/>
  <c r="O12" i="31"/>
  <c r="N12" i="31"/>
  <c r="M12" i="31"/>
  <c r="L12" i="31"/>
  <c r="K12" i="31"/>
  <c r="O10" i="31"/>
  <c r="N10" i="31"/>
  <c r="M10" i="31"/>
  <c r="L10" i="31"/>
  <c r="K10" i="31"/>
  <c r="D10" i="31"/>
  <c r="O9" i="31"/>
  <c r="N9" i="31"/>
  <c r="M9" i="31"/>
  <c r="L9" i="31"/>
  <c r="K9" i="31"/>
  <c r="O7" i="31"/>
  <c r="N7" i="31"/>
  <c r="M7" i="31"/>
  <c r="L7" i="31"/>
  <c r="K7" i="31"/>
  <c r="D7" i="31"/>
  <c r="O6" i="31"/>
  <c r="N6" i="31"/>
  <c r="M6" i="31"/>
  <c r="L6" i="31"/>
  <c r="K6" i="31"/>
  <c r="O24" i="30"/>
  <c r="N24" i="30"/>
  <c r="M24" i="30"/>
  <c r="L24" i="30"/>
  <c r="K24" i="30"/>
  <c r="D24" i="30"/>
  <c r="O23" i="30"/>
  <c r="N23" i="30"/>
  <c r="M23" i="30"/>
  <c r="L23" i="30"/>
  <c r="K23" i="30"/>
  <c r="O21" i="30"/>
  <c r="N21" i="30"/>
  <c r="M21" i="30"/>
  <c r="L21" i="30"/>
  <c r="K21" i="30"/>
  <c r="D21" i="30"/>
  <c r="O20" i="30"/>
  <c r="N20" i="30"/>
  <c r="M20" i="30"/>
  <c r="L20" i="30"/>
  <c r="K20" i="30"/>
  <c r="O18" i="30"/>
  <c r="N18" i="30"/>
  <c r="M18" i="30"/>
  <c r="L18" i="30"/>
  <c r="K18" i="30"/>
  <c r="D18" i="30"/>
  <c r="O17" i="30"/>
  <c r="N17" i="30"/>
  <c r="M17" i="30"/>
  <c r="L17" i="30"/>
  <c r="K17" i="30"/>
  <c r="D13" i="30"/>
  <c r="D10" i="30"/>
  <c r="O7" i="30"/>
  <c r="N7" i="30"/>
  <c r="M7" i="30"/>
  <c r="L7" i="30"/>
  <c r="K7" i="30"/>
  <c r="D7" i="30"/>
  <c r="O6" i="30"/>
  <c r="N6" i="30"/>
  <c r="M6" i="30"/>
  <c r="L6" i="30"/>
  <c r="K6" i="30"/>
  <c r="O25" i="29"/>
  <c r="N25" i="29"/>
  <c r="M25" i="29"/>
  <c r="L25" i="29"/>
  <c r="K25" i="29"/>
  <c r="D25" i="29"/>
  <c r="O24" i="29"/>
  <c r="N24" i="29"/>
  <c r="M24" i="29"/>
  <c r="L24" i="29"/>
  <c r="K24" i="29"/>
  <c r="O22" i="29"/>
  <c r="N22" i="29"/>
  <c r="M22" i="29"/>
  <c r="L22" i="29"/>
  <c r="K22" i="29"/>
  <c r="D22" i="29"/>
  <c r="O21" i="29"/>
  <c r="N21" i="29"/>
  <c r="M21" i="29"/>
  <c r="L21" i="29"/>
  <c r="K21" i="29"/>
  <c r="O19" i="29"/>
  <c r="N19" i="29"/>
  <c r="M19" i="29"/>
  <c r="L19" i="29"/>
  <c r="K19" i="29"/>
  <c r="D19" i="29"/>
  <c r="O18" i="29"/>
  <c r="N18" i="29"/>
  <c r="M18" i="29"/>
  <c r="L18" i="29"/>
  <c r="K18" i="29"/>
  <c r="O14" i="29"/>
  <c r="N14" i="29"/>
  <c r="M14" i="29"/>
  <c r="L14" i="29"/>
  <c r="K14" i="29"/>
  <c r="O13" i="29"/>
  <c r="N13" i="29"/>
  <c r="M13" i="29"/>
  <c r="L13" i="29"/>
  <c r="K13" i="29"/>
  <c r="O11" i="29"/>
  <c r="N11" i="29"/>
  <c r="M11" i="29"/>
  <c r="L11" i="29"/>
  <c r="K11" i="29"/>
  <c r="D11" i="29"/>
  <c r="O10" i="29"/>
  <c r="N10" i="29"/>
  <c r="M10" i="29"/>
  <c r="L10" i="29"/>
  <c r="K10" i="29"/>
  <c r="O8" i="29"/>
  <c r="N8" i="29"/>
  <c r="M8" i="29"/>
  <c r="L8" i="29"/>
  <c r="K8" i="29"/>
  <c r="O7" i="29"/>
  <c r="N7" i="29"/>
  <c r="M7" i="29"/>
  <c r="L7" i="29"/>
  <c r="K7" i="29"/>
  <c r="D7" i="29"/>
  <c r="O6" i="29"/>
  <c r="N6" i="29"/>
  <c r="M6" i="29"/>
  <c r="L6" i="29"/>
  <c r="K6" i="29"/>
  <c r="O24" i="28"/>
  <c r="N24" i="28"/>
  <c r="M24" i="28"/>
  <c r="D24" i="28"/>
  <c r="O23" i="28"/>
  <c r="N23" i="28"/>
  <c r="M23" i="28"/>
  <c r="O21" i="28"/>
  <c r="N21" i="28"/>
  <c r="M21" i="28"/>
  <c r="D21" i="28"/>
  <c r="O20" i="28"/>
  <c r="N20" i="28"/>
  <c r="M20" i="28"/>
  <c r="O19" i="28"/>
  <c r="N19" i="28"/>
  <c r="M19" i="28"/>
  <c r="O18" i="28"/>
  <c r="N18" i="28"/>
  <c r="M18" i="28"/>
  <c r="D18" i="28"/>
  <c r="O17" i="28"/>
  <c r="N17" i="28"/>
  <c r="M17" i="28"/>
  <c r="G17" i="28"/>
  <c r="G20" i="28" s="1"/>
  <c r="O13" i="28"/>
  <c r="N13" i="28"/>
  <c r="M13" i="28"/>
  <c r="D13" i="28"/>
  <c r="O12" i="28"/>
  <c r="N12" i="28"/>
  <c r="M12" i="28"/>
  <c r="O10" i="28"/>
  <c r="N10" i="28"/>
  <c r="M10" i="28"/>
  <c r="D10" i="28"/>
  <c r="O9" i="28"/>
  <c r="N9" i="28"/>
  <c r="M9" i="28"/>
  <c r="G9" i="28"/>
  <c r="G12" i="28" s="1"/>
  <c r="L12" i="28" s="1"/>
  <c r="F9" i="28"/>
  <c r="K9" i="28" s="1"/>
  <c r="O7" i="28"/>
  <c r="N7" i="28"/>
  <c r="M7" i="28"/>
  <c r="G7" i="28"/>
  <c r="L7" i="28" s="1"/>
  <c r="F7" i="28"/>
  <c r="F10" i="28" s="1"/>
  <c r="D7" i="28"/>
  <c r="O6" i="28"/>
  <c r="N6" i="28"/>
  <c r="M6" i="28"/>
  <c r="L6" i="28"/>
  <c r="K6" i="28"/>
  <c r="O25" i="27"/>
  <c r="N25" i="27"/>
  <c r="M25" i="27"/>
  <c r="D25" i="27"/>
  <c r="O24" i="27"/>
  <c r="N24" i="27"/>
  <c r="M24" i="27"/>
  <c r="O22" i="27"/>
  <c r="N22" i="27"/>
  <c r="M22" i="27"/>
  <c r="D22" i="27"/>
  <c r="O21" i="27"/>
  <c r="N21" i="27"/>
  <c r="M21" i="27"/>
  <c r="G21" i="27"/>
  <c r="G24" i="27" s="1"/>
  <c r="F21" i="27"/>
  <c r="F24" i="27" s="1"/>
  <c r="O19" i="27"/>
  <c r="N19" i="27"/>
  <c r="M19" i="27"/>
  <c r="G19" i="27"/>
  <c r="L19" i="27" s="1"/>
  <c r="F19" i="27"/>
  <c r="K19" i="27" s="1"/>
  <c r="D19" i="27"/>
  <c r="O18" i="27"/>
  <c r="N18" i="27"/>
  <c r="M18" i="27"/>
  <c r="L18" i="27"/>
  <c r="K18" i="27"/>
  <c r="O13" i="27"/>
  <c r="N13" i="27"/>
  <c r="M13" i="27"/>
  <c r="L13" i="27"/>
  <c r="K13" i="27"/>
  <c r="D13" i="27"/>
  <c r="O12" i="27"/>
  <c r="N12" i="27"/>
  <c r="M12" i="27"/>
  <c r="L12" i="27"/>
  <c r="K12" i="27"/>
  <c r="O10" i="27"/>
  <c r="N10" i="27"/>
  <c r="M10" i="27"/>
  <c r="L10" i="27"/>
  <c r="K10" i="27"/>
  <c r="D10" i="27"/>
  <c r="O9" i="27"/>
  <c r="N9" i="27"/>
  <c r="M9" i="27"/>
  <c r="L9" i="27"/>
  <c r="K9" i="27"/>
  <c r="O7" i="27"/>
  <c r="N7" i="27"/>
  <c r="M7" i="27"/>
  <c r="L7" i="27"/>
  <c r="K7" i="27"/>
  <c r="D7" i="27"/>
  <c r="O6" i="27"/>
  <c r="N6" i="27"/>
  <c r="M6" i="27"/>
  <c r="L6" i="27"/>
  <c r="K6" i="27"/>
  <c r="L9" i="28" l="1"/>
  <c r="F12" i="28"/>
  <c r="K12" i="28" s="1"/>
  <c r="G18" i="28"/>
  <c r="L18" i="28" s="1"/>
  <c r="G25" i="27"/>
  <c r="L25" i="27" s="1"/>
  <c r="L24" i="27"/>
  <c r="K10" i="28"/>
  <c r="F13" i="28"/>
  <c r="K13" i="28" s="1"/>
  <c r="K24" i="27"/>
  <c r="F25" i="27"/>
  <c r="K25" i="27" s="1"/>
  <c r="G23" i="28"/>
  <c r="L23" i="28" s="1"/>
  <c r="L20" i="28"/>
  <c r="G21" i="28"/>
  <c r="G10" i="28"/>
  <c r="L17" i="28"/>
  <c r="G19" i="28"/>
  <c r="F22" i="27"/>
  <c r="K22" i="27" s="1"/>
  <c r="K21" i="27"/>
  <c r="F17" i="28"/>
  <c r="G22" i="27"/>
  <c r="L22" i="27" s="1"/>
  <c r="K7" i="28"/>
  <c r="L21" i="27"/>
  <c r="L21" i="28" l="1"/>
  <c r="G24" i="28"/>
  <c r="L24" i="28" s="1"/>
  <c r="F18" i="28"/>
  <c r="F20" i="28"/>
  <c r="K17" i="28"/>
  <c r="G13" i="28"/>
  <c r="L13" i="28" s="1"/>
  <c r="L10" i="28"/>
  <c r="L19" i="28"/>
  <c r="K20" i="28" l="1"/>
  <c r="F23" i="28"/>
  <c r="K23" i="28" s="1"/>
  <c r="F19" i="28"/>
  <c r="F21" i="28"/>
  <c r="K18" i="28"/>
  <c r="F24" i="28" l="1"/>
  <c r="K24" i="28" s="1"/>
  <c r="K21" i="28"/>
  <c r="K19" i="28"/>
</calcChain>
</file>

<file path=xl/sharedStrings.xml><?xml version="1.0" encoding="utf-8"?>
<sst xmlns="http://schemas.openxmlformats.org/spreadsheetml/2006/main" count="416" uniqueCount="63">
  <si>
    <t>Potencia nominal</t>
  </si>
  <si>
    <t>MW</t>
  </si>
  <si>
    <t>Tensión nominal</t>
  </si>
  <si>
    <t>kV</t>
  </si>
  <si>
    <t>fecha</t>
  </si>
  <si>
    <t>Punto</t>
  </si>
  <si>
    <t>Región</t>
  </si>
  <si>
    <t>Modo de control</t>
  </si>
  <si>
    <t>Hora en el que se alcanza el punto</t>
  </si>
  <si>
    <t>Tiempo en el punto</t>
  </si>
  <si>
    <t>P esperado (MW)*</t>
  </si>
  <si>
    <t>Q esperado (MVAR)*</t>
  </si>
  <si>
    <t>P medido (MW)*</t>
  </si>
  <si>
    <t>Q medido (MVAR)*</t>
  </si>
  <si>
    <t>Tensión (kV)*</t>
  </si>
  <si>
    <t>P esperado (p.u)*</t>
  </si>
  <si>
    <t>Q esperado (p.u)*</t>
  </si>
  <si>
    <t>P medido (p.u)*</t>
  </si>
  <si>
    <t>Q medido (p.u)*</t>
  </si>
  <si>
    <t>Tensión (p.u)*</t>
  </si>
  <si>
    <t>Causa del límite obtenido</t>
  </si>
  <si>
    <t>Observaciones</t>
  </si>
  <si>
    <t>El recurso solar permitió realizar la pruebas asociada al punto del 90% de Pn, este se consigna dentro del informe preliminar dado que este se realizó siguiendo las indicaciones del acuerdo CNO 1869, es importante resaltar que este punto no estaba dentro del análisis de puntos inicial, pero debido al recurso que se tenia durante las pruebas este de posible realizarlo.</t>
  </si>
  <si>
    <t>Absorción de potencia reactiva</t>
  </si>
  <si>
    <t>Tensión</t>
  </si>
  <si>
    <t>Ninguna</t>
  </si>
  <si>
    <t>Se realizan las maniobras operativas permitidas, alcanzando un voltaje en el nodo de 113,4 kV, se procede a mantener las condiciones operativas por un minuto.
Previo al desarrollo de la prueba se evidencia que no se presentan alarmas y los inversores operan con normalidad.</t>
  </si>
  <si>
    <t>Potencia reactiva</t>
  </si>
  <si>
    <t>17,93</t>
  </si>
  <si>
    <t>Se realiza la conmutación a modo de control Q, se mantienen las condiciones operativas del punto de prueba, se procede a mantener la planta por un minuto. La tensión en el nodo de 110 kV alcanzó un valor de 113.19 kV.
No se presentan alarmas y todos los inversores funcionan de manera correcta.</t>
  </si>
  <si>
    <t>Factor de potencia</t>
  </si>
  <si>
    <t>Se realiza la conmutación a modo de control factor de potencia, se mantienen las condiciones operativas del punto de prueba, se procede a sostener la planta por un minuto. La tensión en el nodo de 110 kV alcanzó un valor de 113.23 kV.
No se presentan alarmas y todos los inversores funcionan de manera correcta.</t>
  </si>
  <si>
    <t>Entrega de potencia reactiva</t>
  </si>
  <si>
    <t>Se realizan todas las maniobras operativas a nivel de PPC de la planta, alcanzando un voltaje en el nodo de 113.74 kV, se procede a mantener las condiciones operativas por 1 minuto..
No se presentan alarmas por temperatura en inversores como tampoco las protecciones</t>
  </si>
  <si>
    <t>Se realiza la conmutación a modo de control Q, se mantienen las condiciones operativas del punto de prueba, se procede a sostener la planta por un minuto. La tensión en el nodo de 110 kV alcanzó un valor de 113.74 kV.
No se presentan alarmas y todos los inversores funcionan de manera correcta.</t>
  </si>
  <si>
    <t>Se realiza la conmutación a modo de factor de potencia, se mantienen las condiciones operativas del punto de prueba, se procede a mantener la planta por un minuto. La tensión en el nodo de 110 kV alcanzó un valor de 113.85 kV.
No se presentan alarmas y todos los inversores funcionan de manera correcta.</t>
  </si>
  <si>
    <t>Se realiza la primera comunicación con el CND (9.49 am del 05 de marzo), en la cual se comunica la pertinencia del desarrollo de las pruebas bajo las condiciones operativas presentes y el cumplimiento de todos los requisitos presentados en el acuerdo CNO 1869. 
Por parte del auditor se evidencia el correcto ajuste y funcionamiento de los limitadores de potencia reactiva, además se evidencia la no presencia de alarmas durante las verificaciones iniciales.
El modo inicial de la planta para cada registro correpsonde al modo PQ.</t>
  </si>
  <si>
    <t>Se efectuan las pruebas a máxima potencia, dado que se alcanzáron condiciones de recurso primario para el desarrollo de las mismas.
Por medio de las maniobras internas se alcanza un voltaje en el nodo de 112.95 kV, se procede a mantener las condiciones operativas por 1 minuto.
No se evidencian problemas en los inversores, todos funcionado de manera adecuada, tampoco se presentan alarmas en las protecciones ni cambiadores de tomas.</t>
  </si>
  <si>
    <t>Se realiza la conmutación a modo de control Q, se mantienen las condiciones operativas del punto de prueba, se procede a mantener la planta por un minuto. La tensión en el nodo de 110 kV alcanzó un valor de 112.8 kV.
No se presentan alarmas y todos los inversores funcionan de manera correcta.</t>
  </si>
  <si>
    <t>Se realiza la conmutación a modo de factor de potencia, se mantienen las condiciones operativas del punto de prueba, se procede a mantener la planta por un minuto. La tensión en el nodo de 110 kV alcanzó un valor de 112.85 kV.
No se presentan alarmas y todos los inversores funcionan de manera correcta.</t>
  </si>
  <si>
    <t>Se realizan las maniobras operativas a nivel de planta, alcanzando un voltaje en el nodo de 114.9 kV, se procede a mantener las condiciones operativas por aproximadamente 1 minuto</t>
  </si>
  <si>
    <t>Se realiza la conmutación a modo de control Q, se mantienen las condiciones operativas del punto de prueba, se procede a sostener la planta por un minuto. La tensión en el nodo de 110 kV alcanzo un valor de 114.1 kV.
No se presentan alarmas y todos los inversores funcionan de manera correcta.</t>
  </si>
  <si>
    <t>Se realiza la conmutación a modo de factor de potencia, se mantienen las condiciones operativas del punto de prueba, se procede a mantener la planta por un minuto. La tensión en el nodo de 110 kV alcanzo un valor de 113.6 kV.
No se presentan alarmas y todos los inversores funcionan de manera correcta.</t>
  </si>
  <si>
    <t>Se realizan todas las maniobras operativas autorizadas, alcanzando un voltaje en el nodo de 113.4 kV, se procede a mantener las condiciones operativas por 1 minuto
No se evidencian problemas en los inversores, los cuales están funcionando de manera adecuada. No se presentan alarmas en las protecciones ni cambiadores de tomas.</t>
  </si>
  <si>
    <t>1:40:00 p.m</t>
  </si>
  <si>
    <t>Se realiza la conmutación a modo de control Q, se mantienen las condiciones operativas del punto de prueba, se procede a mantener la planta por un minuto. La tensión en el nodo de 110 kV alcanzó un valor de 113.4 kV.
No se presentan alarmas y todos los inversores funcionan de manera correcta.</t>
  </si>
  <si>
    <t>Se realiza la conmutación a modo de factor de potencia, se mantienen las condiciones operativas del punto de prueba, se procede a mantener la planta por un minuto. La tensión en el nodo de 110 kV alcanzó un valor de 113.4 kV.
No se presentan alarmas y todos los inversores funcionan de manera correcta.</t>
  </si>
  <si>
    <t>Se realizan todas las maniobras operativas aprobadas por el CND, alcanzando un voltaje en el nodo de 113.15 kV, se procede a mantener las condiciones operativas por un minuto.
No se presentan señales de alarmas en transformadores, además se evidencia la correcta actuación de los limitadores de potencia reactiva.</t>
  </si>
  <si>
    <t>Se realiza la conmutación a modo de control Q, se mantienen las condiciones operativas del punto de prueba, se procede a sostener la planta por un minuto. La tensión en el nodo de 110 kV alcanzo un valor de 113.1 kV.
No se presentan alarmas y todos los inversores funcionan de manera correcta.</t>
  </si>
  <si>
    <t>Se realiza la conmutación a modo de factor de potencia, se mantienen las condiciones operativas del punto de prueba, se procede a mantener la planta por un minuto. La tensión en el nodo de 110 kV alcanzo un valor de 113 kV.
No se presentan alarmas y todos los inversores funcionan de manera correcta.</t>
  </si>
  <si>
    <t>Con las maniobras internas de la planta se alcanza un voltaje en el nodo de 113.7 kV, se procede a mantener las condiciones operativas por un minuto.
No se evidencian problemas en los inversores, todos funcionado de manera adecuada, no se presentan alarmas en las protecciones ni cambiadores de tomas.</t>
  </si>
  <si>
    <t>Se realiza la conmutación a modo de control Q, se mantienen las condiciones operativas del punto de prueba, se procede a mantener la planta por un minuto. La tensión en el nodo de 110 kV alcanzó un valor de 113.7 kV.
No se presentan alarmas y todos los inversores funcionan de manera correcta.</t>
  </si>
  <si>
    <t>Se realiza la conmutación a modo de factor de potencia, se mantienen las condiciones operativas del punto de prueba, se procede a mantener la planta por un minuto. La tensión en el nodo de 115 kV alcanzó un valor de 115.3 kV.
No se presentan alarmas y todos los inversores funcionan de manera correcta.</t>
  </si>
  <si>
    <t>Se procede a tener la planta en modo control de tensión. Durante el desarrollo de las pruebas se evidencia el correcto ajuste y funcionamiento de los limitadores de potencia reactiva y todos los inversores se encuentran en correcto funcionamiento.
Se realizan todas las maniobras operativas, alcanzando un voltaje en el nodo de 1120,0 kV, se procede a mantener las condiciones operativas por un minuto</t>
  </si>
  <si>
    <t>Se realiza la conmutación a modo de control Q, se mantienen las condiciones operativas del punto de prueba, se procede a sostener la planta por un minuto. La tensión en el nodo de 110 kV alcanzó un valor de 112.7 kV.
No se presentan alarmas y todos los inversores funcionan de manera correcta.</t>
  </si>
  <si>
    <t>Se realiza la conmutación a modo de factor de potencia, se mantienen las condiciones operativas del punto de prueba, se procede a mantener la planta por un minuto. La tensión en el nodo de 110 kV alcanzo un valor de 112.7 kV.
No se presentan alarmas y todos los inversores funcionan de manera correcta.</t>
  </si>
  <si>
    <t>Se mantienen las condiciones operativas de la pruebas empleadas en la prueba de 3.98 MW.
Durante el desarrollo de las pruebas se evidencia el correcto ajuste y funcionamiento de los limitadores de potencia reactiva.</t>
  </si>
  <si>
    <t>Se realizan todas las maniobras operativas en cojunto con el CND (Cambios de taps de transformadores de la SE Baranoa), alcanzando un voltaje en el nodo de 113,77 kV, se procede a mantener las condiciones operativas por un minuto
No se evidencian problemas en los inversores, todos funcionado de manera adecuada, no se presentan alarmas en las protecciones ni cambiadores de tomas.</t>
  </si>
  <si>
    <t>Se realiza la conmutación a modo de control Q, se mantienen las condiciones operativas del punto de prueba, se procede a mantener la planta por un minuto. La tensión en el nodo de 110 kV alcanzó un valor de 113.8 kV.
No se presentan alarmas y todos los inversores funcionan de manera correcta.</t>
  </si>
  <si>
    <t>Se realiza la conmutación a modo de factor de potencia, se mantienen las condiciones operativas del punto de prueba, se procede a mantener la planta por un minuto. La tensión en el nodo de 110 kV alcanzó un valor de 113.88 kV.
No se presentan alarmas y todos los inversores funcionan de manera correcta.</t>
  </si>
  <si>
    <t>Se realizan todas las maniobras operativas en cojunto con el CND, alcanzando un voltaje en el nodo de 112,93 kV, se procede a mantener las condiciones operativas por un minuto.</t>
  </si>
  <si>
    <t>Se realiza la conmutación a modo de control Q, se mantienen las condiciones operativas del punto de prueba, se procede a sostener la planta por un minuto. La tensión en el nodo de 110 kV alcanzo un valor de 112.92 kV.
No se presentan alarmas y todos los inversores funcionan de manera correcta.</t>
  </si>
  <si>
    <t>Se realiza la conmutación a modo de factor de potencia, se mantienen las condiciones operativas del punto de prueba, se procede a mantener la planta por un minuto. La tensión en el nodo de 110 kV alcanzo un valor de 113.0 kV.
No se presentan alarmas y todos los inversores funcionan de manera correcta.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</si>
</sst>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font>
      <sz val="11"/>
      <color theme="1"/>
      <name val="Calibri"/>
      <family val="2"/>
      <scheme val="minor"/>
    </font>
    <font>
      <b/>
      <sz val="11"/>
      <color theme="1"/>
      <name val="Calibri"/>
      <family val="2"/>
      <scheme val="minor"/>
    </font>
    <font>
      <sz val="10"/>
      <name val="Arial"/>
      <family val="2"/>
    </font>
    <font>
      <b/>
      <sz val="16"/>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rgb="FFF8CBAD"/>
        <bgColor indexed="64"/>
      </patternFill>
    </fill>
    <fill>
      <patternFill patternType="solid">
        <fgColor theme="5"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45">
    <xf numFmtId="0" fontId="0" fillId="0" borderId="0" xfId="0"/>
    <xf numFmtId="0" fontId="0" fillId="0" borderId="1" xfId="0" applyBorder="1"/>
    <xf numFmtId="0" fontId="1" fillId="0" borderId="0" xfId="0" applyFont="1"/>
    <xf numFmtId="0" fontId="0" fillId="0" borderId="0" xfId="0" applyAlignment="1">
      <alignment horizontal="center" vertical="center"/>
    </xf>
    <xf numFmtId="0" fontId="1" fillId="0" borderId="0" xfId="0" applyFont="1" applyAlignment="1">
      <alignment horizontal="left" vertical="center"/>
    </xf>
    <xf numFmtId="14" fontId="0" fillId="0" borderId="0" xfId="0" applyNumberFormat="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wrapText="1"/>
    </xf>
    <xf numFmtId="0" fontId="0" fillId="0" borderId="1" xfId="0" applyBorder="1" applyAlignment="1">
      <alignment vertical="center"/>
    </xf>
    <xf numFmtId="0" fontId="0" fillId="0" borderId="3" xfId="0"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3" xfId="0" applyBorder="1"/>
    <xf numFmtId="0" fontId="0" fillId="0" borderId="0" xfId="0" applyAlignment="1">
      <alignment vertical="center"/>
    </xf>
    <xf numFmtId="164" fontId="0" fillId="0" borderId="3" xfId="0" applyNumberFormat="1" applyBorder="1" applyAlignment="1">
      <alignment horizontal="center" vertical="center"/>
    </xf>
    <xf numFmtId="0" fontId="0" fillId="2" borderId="0" xfId="0" applyFill="1"/>
    <xf numFmtId="0" fontId="0" fillId="2" borderId="0" xfId="0" applyFill="1" applyAlignment="1">
      <alignment horizontal="center" vertical="center"/>
    </xf>
    <xf numFmtId="164" fontId="0" fillId="0" borderId="1" xfId="0" applyNumberFormat="1" applyBorder="1" applyAlignment="1">
      <alignment horizontal="center"/>
    </xf>
    <xf numFmtId="164" fontId="0" fillId="0" borderId="0" xfId="0" applyNumberFormat="1" applyAlignment="1">
      <alignment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0" fontId="0" fillId="0" borderId="1" xfId="0" applyBorder="1" applyAlignment="1">
      <alignment horizontal="center"/>
    </xf>
    <xf numFmtId="19" fontId="2" fillId="3" borderId="1" xfId="0" applyNumberFormat="1" applyFont="1" applyFill="1" applyBorder="1" applyAlignment="1" applyProtection="1">
      <alignment horizontal="center" vertical="center"/>
      <protection locked="0"/>
    </xf>
    <xf numFmtId="0" fontId="0" fillId="4" borderId="1" xfId="0" applyFill="1" applyBorder="1" applyAlignment="1">
      <alignment horizontal="center" vertical="center"/>
    </xf>
    <xf numFmtId="19" fontId="2" fillId="3" borderId="3" xfId="0" applyNumberFormat="1" applyFont="1" applyFill="1" applyBorder="1" applyAlignment="1" applyProtection="1">
      <alignment horizontal="center" vertical="center"/>
      <protection locked="0"/>
    </xf>
    <xf numFmtId="0" fontId="0" fillId="4" borderId="3" xfId="0" applyFill="1" applyBorder="1" applyAlignment="1">
      <alignment horizontal="center" vertical="center"/>
    </xf>
    <xf numFmtId="2" fontId="0" fillId="4" borderId="1" xfId="0" applyNumberFormat="1" applyFill="1" applyBorder="1" applyAlignment="1">
      <alignment horizontal="center" vertical="center"/>
    </xf>
    <xf numFmtId="2" fontId="0" fillId="4" borderId="3" xfId="0" applyNumberFormat="1" applyFill="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left" wrapText="1"/>
    </xf>
    <xf numFmtId="0" fontId="0" fillId="0" borderId="3" xfId="0" applyBorder="1" applyAlignment="1">
      <alignment horizontal="center"/>
    </xf>
    <xf numFmtId="0" fontId="0" fillId="0" borderId="6" xfId="0" applyBorder="1" applyAlignment="1">
      <alignment horizontal="center"/>
    </xf>
    <xf numFmtId="0" fontId="0" fillId="0" borderId="7" xfId="0" applyBorder="1" applyAlignment="1">
      <alignment horizontal="left" wrapText="1"/>
    </xf>
    <xf numFmtId="0" fontId="0" fillId="0" borderId="8" xfId="0" applyBorder="1" applyAlignment="1">
      <alignment horizontal="left"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center" vertical="center"/>
    </xf>
    <xf numFmtId="14" fontId="3" fillId="2" borderId="0" xfId="0" applyNumberFormat="1" applyFont="1" applyFill="1" applyAlignment="1">
      <alignment horizontal="center"/>
    </xf>
    <xf numFmtId="14" fontId="4" fillId="2"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olando.guisao\Documents\IEB\PROYECTOS\Unidad%20de%20Pruebas%20de%20Generaci&#243;n\Renovables\23\951-23_SUNNORTE\Generada\Protocolos\Protocolos\PQ_CNO_1563\Informe%20Preliminar_V1_1563_22%2002%2024.xlsm" TargetMode="External"/><Relationship Id="rId1" Type="http://schemas.openxmlformats.org/officeDocument/2006/relationships/externalLinkPath" Target="file:///C:\Users\rolando.guisao\Documents\IEB\PROYECTOS\Unidad%20de%20Pruebas%20de%20Generaci&#243;n\Renovables\23\951-23_SUNNORTE\Generada\Protocolos\Protocolos\PQ_CNO_1563\Informe%20Preliminar_V1_1563_22%2002%2024.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rolando.guisao\Documents\IEB\PROYECTOS\Unidad%20de%20Pruebas%20de%20Generaci&#243;n\PP_Reactiva\23\686-23_PQ_ITUANGO\UG02\REV0\IP_UG02_Ituango.xlsm" TargetMode="External"/><Relationship Id="rId1" Type="http://schemas.openxmlformats.org/officeDocument/2006/relationships/externalLinkPath" Target="file:///C:\Users\rolando.guisao\Documents\IEB\PROYECTOS\Unidad%20de%20Pruebas%20de%20Generaci&#243;n\PP_Reactiva\23\686-23_PQ_ITUANGO\UG02\REV0\IP_UG02_Ituang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orge.cano\AppData\Local\Microsoft\Windows\INetCache\Content.Outlook\C9U4D1SY\PruebasLeerArchivos_U1_Ur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Portada"/>
      <sheetName val="Familia Curvas"/>
      <sheetName val="Punto_4_-4_4"/>
      <sheetName val="Punto_7_-12_12"/>
      <sheetName val="Punto_21_-12_12"/>
      <sheetName val="Datos"/>
      <sheetName val="Errores"/>
      <sheetName val="Resumen"/>
      <sheetName val="Grafica"/>
      <sheetName val="Anexo"/>
      <sheetName val="Tolerancias"/>
      <sheetName val="IMPRIMIR"/>
      <sheetName val="PQ-CNO_1563"/>
      <sheetName val="Curvas_Corrección_ETERN"/>
      <sheetName val="Puntos prueba"/>
      <sheetName val="QV-CNO_154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atos de la Grafica"/>
      <sheetName val="Datos"/>
      <sheetName val="Tolerancias_U2"/>
      <sheetName val="Errores"/>
      <sheetName val="Sobrexcitación"/>
      <sheetName val="Subexcitación"/>
      <sheetName val="Portada"/>
      <sheetName val="Entregable"/>
      <sheetName val="Grafica"/>
      <sheetName val="Curva Cliente"/>
      <sheetName val="Hoja2"/>
      <sheetName val="Sobrexcitación Gráfica"/>
      <sheetName val="Subrexcitación Gráfica"/>
      <sheetName val="Ajustes Sobre"/>
      <sheetName val="Ajustes Sub"/>
      <sheetName val="Imprimir"/>
      <sheetName val="Hoja5"/>
      <sheetName val="Hoja1"/>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refreshError="1"/>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ñales"/>
      <sheetName val="Prueba"/>
      <sheetName val="Tabla Resultados"/>
      <sheetName val="Promedio"/>
      <sheetName val="Registros"/>
      <sheetName val="Errores"/>
      <sheetName val="Gráficas Pruebas OEL"/>
      <sheetName val="Gráficas Pruebas UEL"/>
      <sheetName val="Sobrexcitación-G"/>
      <sheetName val="Datos Gráficas"/>
      <sheetName val="Limitadores"/>
      <sheetName val="Sobrexcitación Gráfico"/>
      <sheetName val="Subexcitación Gráfico"/>
      <sheetName val="Subexcitación-G"/>
      <sheetName val="Gráficas"/>
      <sheetName val="Generar Plantilla"/>
      <sheetName val="Ajustes Sobre"/>
      <sheetName val="Ajustes Sub"/>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BEE73-F34E-4EB2-BCCC-51D53B66A85E}">
  <sheetPr codeName="Hoja14"/>
  <dimension ref="A1:Q25"/>
  <sheetViews>
    <sheetView view="pageBreakPreview" zoomScale="50" zoomScaleNormal="100" zoomScaleSheetLayoutView="50" workbookViewId="0">
      <selection activeCell="K16" sqref="K16"/>
    </sheetView>
  </sheetViews>
  <sheetFormatPr defaultColWidth="11.42578125" defaultRowHeight="14.45"/>
  <cols>
    <col min="1" max="1" width="23.85546875" customWidth="1"/>
    <col min="2" max="2" width="28.42578125" bestFit="1" customWidth="1"/>
    <col min="3" max="3" width="17.42578125" bestFit="1" customWidth="1"/>
    <col min="4" max="4" width="31.42578125" bestFit="1" customWidth="1"/>
    <col min="5" max="10" width="18.42578125" customWidth="1"/>
    <col min="11" max="11" width="17.5703125" bestFit="1" customWidth="1"/>
    <col min="12" max="12" width="18.5703125" bestFit="1" customWidth="1"/>
    <col min="13" max="13" width="16.5703125" bestFit="1" customWidth="1"/>
    <col min="14" max="14" width="18.5703125" bestFit="1" customWidth="1"/>
    <col min="15" max="15" width="18.5703125" customWidth="1"/>
    <col min="16" max="16" width="17.5703125" style="3" customWidth="1"/>
    <col min="17" max="17" width="46.42578125" customWidth="1"/>
  </cols>
  <sheetData>
    <row r="1" spans="1:17">
      <c r="A1" s="2" t="s">
        <v>0</v>
      </c>
      <c r="B1">
        <v>19.899999999999999</v>
      </c>
      <c r="C1" t="s">
        <v>1</v>
      </c>
    </row>
    <row r="2" spans="1:17">
      <c r="A2" s="2" t="s">
        <v>2</v>
      </c>
      <c r="B2">
        <v>110</v>
      </c>
      <c r="C2" t="s">
        <v>3</v>
      </c>
    </row>
    <row r="3" spans="1:17">
      <c r="A3" s="4" t="s">
        <v>4</v>
      </c>
      <c r="B3" s="5">
        <v>45721</v>
      </c>
    </row>
    <row r="4" spans="1:17" ht="29.1">
      <c r="A4" s="6" t="s">
        <v>5</v>
      </c>
      <c r="B4" s="6" t="s">
        <v>6</v>
      </c>
      <c r="C4" s="6" t="s">
        <v>7</v>
      </c>
      <c r="D4" s="7" t="s">
        <v>8</v>
      </c>
      <c r="E4" s="7" t="s">
        <v>9</v>
      </c>
      <c r="F4" s="7" t="s">
        <v>10</v>
      </c>
      <c r="G4" s="7" t="s">
        <v>11</v>
      </c>
      <c r="H4" s="7" t="s">
        <v>12</v>
      </c>
      <c r="I4" s="7" t="s">
        <v>13</v>
      </c>
      <c r="J4" s="7" t="s">
        <v>14</v>
      </c>
      <c r="K4" s="7" t="s">
        <v>15</v>
      </c>
      <c r="L4" s="7" t="s">
        <v>16</v>
      </c>
      <c r="M4" s="7" t="s">
        <v>17</v>
      </c>
      <c r="N4" s="7" t="s">
        <v>18</v>
      </c>
      <c r="O4" s="7" t="s">
        <v>19</v>
      </c>
      <c r="P4" s="8" t="s">
        <v>20</v>
      </c>
      <c r="Q4" s="7" t="s">
        <v>21</v>
      </c>
    </row>
    <row r="5" spans="1:17" ht="167.1" customHeight="1">
      <c r="A5" s="6"/>
      <c r="B5" s="6"/>
      <c r="C5" s="6"/>
      <c r="D5" s="6"/>
      <c r="E5" s="6"/>
      <c r="F5" s="6"/>
      <c r="G5" s="6"/>
      <c r="H5" s="6"/>
      <c r="I5" s="6"/>
      <c r="J5" s="6"/>
      <c r="K5" s="6"/>
      <c r="L5" s="6"/>
      <c r="M5" s="6"/>
      <c r="N5" s="6"/>
      <c r="O5" s="6"/>
      <c r="P5" s="7"/>
      <c r="Q5" s="9" t="s">
        <v>22</v>
      </c>
    </row>
    <row r="6" spans="1:17" ht="57.95" customHeight="1">
      <c r="A6" s="38">
        <v>1</v>
      </c>
      <c r="B6" s="10" t="s">
        <v>23</v>
      </c>
      <c r="C6" s="1" t="s">
        <v>24</v>
      </c>
      <c r="D6" s="25">
        <v>0.44305555555555554</v>
      </c>
      <c r="E6" s="31">
        <v>1</v>
      </c>
      <c r="F6" s="12">
        <v>17.91</v>
      </c>
      <c r="G6" s="12">
        <v>-6.57</v>
      </c>
      <c r="H6" s="26">
        <v>18.05</v>
      </c>
      <c r="I6" s="26">
        <v>-6.5670000000000002</v>
      </c>
      <c r="J6" s="26">
        <v>113.41</v>
      </c>
      <c r="K6" s="13">
        <f>F6/$B$1</f>
        <v>0.9</v>
      </c>
      <c r="L6" s="13">
        <f>G6/$B$1</f>
        <v>-0.33015075376884429</v>
      </c>
      <c r="M6" s="13">
        <f>H6/$B$1</f>
        <v>0.90703517587939708</v>
      </c>
      <c r="N6" s="13">
        <f>I6/$B$1</f>
        <v>-0.33</v>
      </c>
      <c r="O6" s="14">
        <f>J6/$B$2</f>
        <v>1.0309999999999999</v>
      </c>
      <c r="P6" s="12" t="s">
        <v>25</v>
      </c>
      <c r="Q6" s="40" t="s">
        <v>26</v>
      </c>
    </row>
    <row r="7" spans="1:17">
      <c r="A7" s="39"/>
      <c r="B7" s="1" t="s">
        <v>23</v>
      </c>
      <c r="C7" s="15" t="s">
        <v>24</v>
      </c>
      <c r="D7" s="27">
        <f>D6+0.00138888888888888</f>
        <v>0.44444444444444442</v>
      </c>
      <c r="E7" s="42"/>
      <c r="F7" s="12">
        <v>17.91</v>
      </c>
      <c r="G7" s="12">
        <v>-6.57</v>
      </c>
      <c r="H7" s="28">
        <v>17.98</v>
      </c>
      <c r="I7" s="26">
        <v>-6.5670000000000002</v>
      </c>
      <c r="J7" s="28">
        <v>113.37</v>
      </c>
      <c r="K7" s="13">
        <f t="shared" ref="K7:N7" si="0">F7/$B$1</f>
        <v>0.9</v>
      </c>
      <c r="L7" s="13">
        <f t="shared" si="0"/>
        <v>-0.33015075376884429</v>
      </c>
      <c r="M7" s="13">
        <f t="shared" si="0"/>
        <v>0.90351758793969861</v>
      </c>
      <c r="N7" s="13">
        <f t="shared" si="0"/>
        <v>-0.33</v>
      </c>
      <c r="O7" s="14">
        <f t="shared" ref="O7" si="1">J7/$B$2</f>
        <v>1.0306363636363636</v>
      </c>
      <c r="P7" s="11" t="s">
        <v>25</v>
      </c>
      <c r="Q7" s="41"/>
    </row>
    <row r="8" spans="1:17">
      <c r="E8" s="3"/>
    </row>
    <row r="9" spans="1:17" ht="89.1" customHeight="1">
      <c r="A9" s="31">
        <v>2</v>
      </c>
      <c r="B9" s="1" t="s">
        <v>23</v>
      </c>
      <c r="C9" s="1" t="s">
        <v>27</v>
      </c>
      <c r="D9" s="25">
        <v>0.4513888888888889</v>
      </c>
      <c r="E9" s="31">
        <v>1</v>
      </c>
      <c r="F9" s="12">
        <v>17.91</v>
      </c>
      <c r="G9" s="12">
        <v>-6.57</v>
      </c>
      <c r="H9" s="26" t="s">
        <v>28</v>
      </c>
      <c r="I9" s="26">
        <v>-6.5451100000000002</v>
      </c>
      <c r="J9" s="26">
        <v>113.19</v>
      </c>
      <c r="K9" s="13">
        <f t="shared" ref="K9:N10" si="2">F9/$B$1</f>
        <v>0.9</v>
      </c>
      <c r="L9" s="13">
        <f t="shared" si="2"/>
        <v>-0.33015075376884429</v>
      </c>
      <c r="M9" s="13" t="e">
        <f t="shared" si="2"/>
        <v>#VALUE!</v>
      </c>
      <c r="N9" s="13">
        <f t="shared" si="2"/>
        <v>-0.32890000000000003</v>
      </c>
      <c r="O9" s="14">
        <f>J9/$B$2</f>
        <v>1.0289999999999999</v>
      </c>
      <c r="P9" s="12" t="s">
        <v>25</v>
      </c>
      <c r="Q9" s="36" t="s">
        <v>29</v>
      </c>
    </row>
    <row r="10" spans="1:17">
      <c r="A10" s="32"/>
      <c r="B10" s="1" t="s">
        <v>23</v>
      </c>
      <c r="C10" s="1" t="s">
        <v>27</v>
      </c>
      <c r="D10" s="27">
        <f>D9+0.00138888888888888</f>
        <v>0.45277777777777778</v>
      </c>
      <c r="E10" s="32"/>
      <c r="F10" s="12">
        <v>17.91</v>
      </c>
      <c r="G10" s="12">
        <v>-6.57</v>
      </c>
      <c r="H10" s="26">
        <v>17.97</v>
      </c>
      <c r="I10" s="26">
        <v>-6.7039999999999997</v>
      </c>
      <c r="J10" s="26">
        <v>113.3</v>
      </c>
      <c r="K10" s="13">
        <f t="shared" si="2"/>
        <v>0.9</v>
      </c>
      <c r="L10" s="13">
        <f t="shared" si="2"/>
        <v>-0.33015075376884429</v>
      </c>
      <c r="M10" s="13">
        <f t="shared" si="2"/>
        <v>0.90301507537688441</v>
      </c>
      <c r="N10" s="13">
        <f t="shared" si="2"/>
        <v>-0.33688442211055275</v>
      </c>
      <c r="O10" s="14">
        <f>J10/$B$2</f>
        <v>1.03</v>
      </c>
      <c r="P10" s="12" t="s">
        <v>25</v>
      </c>
      <c r="Q10" s="37"/>
    </row>
    <row r="11" spans="1:17">
      <c r="E11" s="3"/>
      <c r="F11" s="16"/>
      <c r="G11" s="16"/>
    </row>
    <row r="12" spans="1:17" ht="93.6" customHeight="1">
      <c r="A12" s="34">
        <v>3</v>
      </c>
      <c r="B12" s="1" t="s">
        <v>23</v>
      </c>
      <c r="C12" s="1" t="s">
        <v>30</v>
      </c>
      <c r="D12" s="25">
        <v>0.45347222222222222</v>
      </c>
      <c r="E12" s="31">
        <v>1</v>
      </c>
      <c r="F12" s="12">
        <v>17.91</v>
      </c>
      <c r="G12" s="12">
        <v>-6.57</v>
      </c>
      <c r="H12" s="26">
        <v>17.97</v>
      </c>
      <c r="I12" s="26">
        <v>-6.6048</v>
      </c>
      <c r="J12" s="26">
        <v>113.23</v>
      </c>
      <c r="K12" s="17">
        <f t="shared" ref="K12:N13" si="3">F12/$B$1</f>
        <v>0.9</v>
      </c>
      <c r="L12" s="17">
        <f t="shared" si="3"/>
        <v>-0.33015075376884429</v>
      </c>
      <c r="M12" s="13">
        <f t="shared" si="3"/>
        <v>0.90301507537688441</v>
      </c>
      <c r="N12" s="13">
        <f t="shared" si="3"/>
        <v>-0.33189949748743719</v>
      </c>
      <c r="O12" s="14">
        <f>J12/$B$2</f>
        <v>1.0293636363636365</v>
      </c>
      <c r="P12" s="12" t="s">
        <v>25</v>
      </c>
      <c r="Q12" s="36" t="s">
        <v>31</v>
      </c>
    </row>
    <row r="13" spans="1:17">
      <c r="A13" s="35"/>
      <c r="B13" s="1" t="s">
        <v>23</v>
      </c>
      <c r="C13" s="1" t="s">
        <v>30</v>
      </c>
      <c r="D13" s="27">
        <f>D12+0.00138888888888888</f>
        <v>0.4548611111111111</v>
      </c>
      <c r="E13" s="32"/>
      <c r="F13" s="12">
        <v>17.91</v>
      </c>
      <c r="G13" s="12">
        <v>-6.57</v>
      </c>
      <c r="H13" s="26">
        <v>17.940000000000001</v>
      </c>
      <c r="I13" s="26">
        <v>-6.3818999999999999</v>
      </c>
      <c r="J13" s="26">
        <v>113.23</v>
      </c>
      <c r="K13" s="17">
        <f t="shared" si="3"/>
        <v>0.9</v>
      </c>
      <c r="L13" s="17">
        <f t="shared" si="3"/>
        <v>-0.33015075376884429</v>
      </c>
      <c r="M13" s="13">
        <f t="shared" si="3"/>
        <v>0.90150753768844238</v>
      </c>
      <c r="N13" s="13">
        <f t="shared" si="3"/>
        <v>-0.32069849246231158</v>
      </c>
      <c r="O13" s="14">
        <f>J13/$B$2</f>
        <v>1.0293636363636365</v>
      </c>
      <c r="P13" s="12" t="s">
        <v>25</v>
      </c>
      <c r="Q13" s="37"/>
    </row>
    <row r="14" spans="1:17">
      <c r="A14" s="18"/>
      <c r="B14" s="18"/>
      <c r="C14" s="18"/>
      <c r="D14" s="18"/>
      <c r="E14" s="18"/>
      <c r="F14" s="18"/>
      <c r="G14" s="18"/>
      <c r="H14" s="18"/>
      <c r="I14" s="18"/>
      <c r="J14" s="18"/>
      <c r="K14" s="18"/>
      <c r="L14" s="18"/>
      <c r="M14" s="18"/>
      <c r="N14" s="18"/>
      <c r="O14" s="18"/>
      <c r="P14" s="19"/>
      <c r="Q14" s="18"/>
    </row>
    <row r="16" spans="1:17" ht="29.1">
      <c r="A16" s="6" t="s">
        <v>5</v>
      </c>
      <c r="B16" s="6" t="s">
        <v>6</v>
      </c>
      <c r="C16" s="6" t="s">
        <v>7</v>
      </c>
      <c r="D16" s="6" t="s">
        <v>8</v>
      </c>
      <c r="E16" s="7" t="s">
        <v>9</v>
      </c>
      <c r="F16" s="7" t="s">
        <v>10</v>
      </c>
      <c r="G16" s="7" t="s">
        <v>11</v>
      </c>
      <c r="H16" s="7" t="s">
        <v>12</v>
      </c>
      <c r="I16" s="7" t="s">
        <v>13</v>
      </c>
      <c r="J16" s="7" t="s">
        <v>14</v>
      </c>
      <c r="K16" s="6" t="s">
        <v>15</v>
      </c>
      <c r="L16" s="6" t="s">
        <v>16</v>
      </c>
      <c r="M16" s="6" t="s">
        <v>17</v>
      </c>
      <c r="N16" s="6" t="s">
        <v>18</v>
      </c>
      <c r="O16" s="6" t="s">
        <v>19</v>
      </c>
      <c r="P16" s="8" t="s">
        <v>20</v>
      </c>
      <c r="Q16" s="7" t="s">
        <v>21</v>
      </c>
    </row>
    <row r="17" spans="1:17">
      <c r="A17" s="6"/>
      <c r="B17" s="6"/>
      <c r="C17" s="6"/>
      <c r="D17" s="6"/>
      <c r="E17" s="6"/>
      <c r="F17" s="6"/>
      <c r="G17" s="6"/>
      <c r="H17" s="6"/>
      <c r="I17" s="6"/>
      <c r="J17" s="6"/>
      <c r="K17" s="6"/>
      <c r="L17" s="6"/>
      <c r="M17" s="6"/>
      <c r="N17" s="6"/>
      <c r="O17" s="6"/>
      <c r="P17" s="7"/>
      <c r="Q17" s="9"/>
    </row>
    <row r="18" spans="1:17" ht="57.95" customHeight="1">
      <c r="A18" s="38">
        <v>4</v>
      </c>
      <c r="B18" s="1" t="s">
        <v>32</v>
      </c>
      <c r="C18" s="1" t="s">
        <v>24</v>
      </c>
      <c r="D18" s="25">
        <v>0.48275462962962962</v>
      </c>
      <c r="E18" s="12">
        <v>1</v>
      </c>
      <c r="F18" s="12">
        <v>17.91</v>
      </c>
      <c r="G18" s="12">
        <v>6.57</v>
      </c>
      <c r="H18" s="26">
        <v>18.09</v>
      </c>
      <c r="I18" s="26">
        <v>6.5537000000000001</v>
      </c>
      <c r="J18" s="28">
        <v>113.74</v>
      </c>
      <c r="K18" s="13">
        <f>F18/$B$1</f>
        <v>0.9</v>
      </c>
      <c r="L18" s="13">
        <f>G18/$B$1</f>
        <v>0.33015075376884429</v>
      </c>
      <c r="M18" s="13">
        <f>H18/$B$1</f>
        <v>0.90904522613065331</v>
      </c>
      <c r="N18" s="13">
        <f>I18/$B$1</f>
        <v>0.32933165829145733</v>
      </c>
      <c r="O18" s="13">
        <f>J18/$B$2</f>
        <v>1.034</v>
      </c>
      <c r="P18" s="12" t="s">
        <v>25</v>
      </c>
      <c r="Q18" s="40" t="s">
        <v>33</v>
      </c>
    </row>
    <row r="19" spans="1:17">
      <c r="A19" s="39"/>
      <c r="B19" s="1" t="s">
        <v>32</v>
      </c>
      <c r="C19" s="15" t="s">
        <v>24</v>
      </c>
      <c r="D19" s="27">
        <f t="shared" ref="D19" si="4">D18+0.00138888888888888</f>
        <v>0.4841435185185185</v>
      </c>
      <c r="E19" s="11">
        <v>1</v>
      </c>
      <c r="F19" s="12">
        <f>F18</f>
        <v>17.91</v>
      </c>
      <c r="G19" s="12">
        <f>G18</f>
        <v>6.57</v>
      </c>
      <c r="H19" s="28">
        <v>18.11</v>
      </c>
      <c r="I19" s="28">
        <v>6.5133999999999999</v>
      </c>
      <c r="J19" s="28">
        <v>113.74</v>
      </c>
      <c r="K19" s="20">
        <f t="shared" ref="K19:N19" si="5">F19/$B$1</f>
        <v>0.9</v>
      </c>
      <c r="L19" s="13">
        <f t="shared" si="5"/>
        <v>0.33015075376884429</v>
      </c>
      <c r="M19" s="13">
        <f t="shared" si="5"/>
        <v>0.91005025125628147</v>
      </c>
      <c r="N19" s="13">
        <f t="shared" si="5"/>
        <v>0.32730653266331661</v>
      </c>
      <c r="O19" s="13">
        <f t="shared" ref="O19" si="6">J19/$B$2</f>
        <v>1.034</v>
      </c>
      <c r="P19" s="11" t="s">
        <v>25</v>
      </c>
      <c r="Q19" s="41"/>
    </row>
    <row r="21" spans="1:17" ht="97.5" customHeight="1">
      <c r="A21" s="31">
        <v>5</v>
      </c>
      <c r="B21" s="1" t="s">
        <v>32</v>
      </c>
      <c r="C21" s="1" t="s">
        <v>27</v>
      </c>
      <c r="D21" s="25">
        <v>0.48472222222222222</v>
      </c>
      <c r="E21" s="12">
        <v>1</v>
      </c>
      <c r="F21" s="12">
        <f>F18</f>
        <v>17.91</v>
      </c>
      <c r="G21" s="12">
        <f>G18</f>
        <v>6.57</v>
      </c>
      <c r="H21" s="26">
        <v>18.100000000000001</v>
      </c>
      <c r="I21" s="26">
        <v>6.4808000000000003</v>
      </c>
      <c r="J21" s="26">
        <v>113.74</v>
      </c>
      <c r="K21" s="13">
        <f t="shared" ref="K21:N22" si="7">F21/$B$1</f>
        <v>0.9</v>
      </c>
      <c r="L21" s="13">
        <f t="shared" si="7"/>
        <v>0.33015075376884429</v>
      </c>
      <c r="M21" s="13">
        <f t="shared" si="7"/>
        <v>0.9095477386934675</v>
      </c>
      <c r="N21" s="13">
        <f t="shared" si="7"/>
        <v>0.32566834170854275</v>
      </c>
      <c r="O21" s="14">
        <f>J21/$B$2</f>
        <v>1.034</v>
      </c>
      <c r="P21" s="12" t="s">
        <v>25</v>
      </c>
      <c r="Q21" s="33" t="s">
        <v>34</v>
      </c>
    </row>
    <row r="22" spans="1:17">
      <c r="A22" s="32"/>
      <c r="B22" s="1" t="s">
        <v>32</v>
      </c>
      <c r="C22" s="1" t="s">
        <v>27</v>
      </c>
      <c r="D22" s="27">
        <f>D21+0.00138888888888888</f>
        <v>0.4861111111111111</v>
      </c>
      <c r="E22" s="24">
        <v>1</v>
      </c>
      <c r="F22" s="24">
        <f>F21</f>
        <v>17.91</v>
      </c>
      <c r="G22" s="12">
        <f>G21</f>
        <v>6.57</v>
      </c>
      <c r="H22" s="26">
        <v>18.104600000000001</v>
      </c>
      <c r="I22" s="26">
        <v>6.3693999999999997</v>
      </c>
      <c r="J22" s="26">
        <v>113.74</v>
      </c>
      <c r="K22" s="13">
        <f t="shared" si="7"/>
        <v>0.9</v>
      </c>
      <c r="L22" s="13">
        <f t="shared" si="7"/>
        <v>0.33015075376884429</v>
      </c>
      <c r="M22" s="13">
        <f t="shared" si="7"/>
        <v>0.90977889447236193</v>
      </c>
      <c r="N22" s="13">
        <f t="shared" si="7"/>
        <v>0.320070351758794</v>
      </c>
      <c r="O22" s="14">
        <f>J22/$B$2</f>
        <v>1.034</v>
      </c>
      <c r="P22" s="12" t="s">
        <v>25</v>
      </c>
      <c r="Q22" s="33"/>
    </row>
    <row r="24" spans="1:17" ht="97.5" customHeight="1">
      <c r="A24" s="31">
        <v>6</v>
      </c>
      <c r="B24" s="1" t="s">
        <v>32</v>
      </c>
      <c r="C24" s="1" t="s">
        <v>30</v>
      </c>
      <c r="D24" s="25">
        <v>0.48703703703703705</v>
      </c>
      <c r="E24" s="12">
        <v>1</v>
      </c>
      <c r="F24" s="12">
        <f>F21</f>
        <v>17.91</v>
      </c>
      <c r="G24" s="12">
        <f>G21</f>
        <v>6.57</v>
      </c>
      <c r="H24" s="26">
        <v>18.079999999999998</v>
      </c>
      <c r="I24" s="26">
        <v>6.4269999999999996</v>
      </c>
      <c r="J24" s="26">
        <v>113.85</v>
      </c>
      <c r="K24" s="13">
        <f t="shared" ref="K24:N25" si="8">F24/$B$1</f>
        <v>0.9</v>
      </c>
      <c r="L24" s="13">
        <f t="shared" si="8"/>
        <v>0.33015075376884429</v>
      </c>
      <c r="M24" s="13">
        <f t="shared" si="8"/>
        <v>0.90854271356783922</v>
      </c>
      <c r="N24" s="13">
        <f t="shared" si="8"/>
        <v>0.32296482412060301</v>
      </c>
      <c r="O24" s="12">
        <f>J24/$B$2</f>
        <v>1.0349999999999999</v>
      </c>
      <c r="P24" s="12" t="s">
        <v>25</v>
      </c>
      <c r="Q24" s="33" t="s">
        <v>35</v>
      </c>
    </row>
    <row r="25" spans="1:17">
      <c r="A25" s="32"/>
      <c r="B25" s="1" t="s">
        <v>32</v>
      </c>
      <c r="C25" s="1" t="s">
        <v>30</v>
      </c>
      <c r="D25" s="27">
        <f>D24+0.00138888888888888</f>
        <v>0.48842592592592593</v>
      </c>
      <c r="E25" s="12">
        <v>1</v>
      </c>
      <c r="F25" s="12">
        <f>F24</f>
        <v>17.91</v>
      </c>
      <c r="G25" s="12">
        <f>G24</f>
        <v>6.57</v>
      </c>
      <c r="H25" s="26">
        <v>18.07</v>
      </c>
      <c r="I25" s="26">
        <v>6.4877000000000002</v>
      </c>
      <c r="J25" s="26">
        <v>113.85</v>
      </c>
      <c r="K25" s="13">
        <f t="shared" si="8"/>
        <v>0.9</v>
      </c>
      <c r="L25" s="13">
        <f t="shared" si="8"/>
        <v>0.33015075376884429</v>
      </c>
      <c r="M25" s="13">
        <f t="shared" si="8"/>
        <v>0.90804020100502525</v>
      </c>
      <c r="N25" s="13">
        <f t="shared" si="8"/>
        <v>0.32601507537688446</v>
      </c>
      <c r="O25" s="12">
        <f>J25/$B$2</f>
        <v>1.0349999999999999</v>
      </c>
      <c r="P25" s="12" t="s">
        <v>25</v>
      </c>
      <c r="Q25" s="33"/>
    </row>
  </sheetData>
  <mergeCells count="15">
    <mergeCell ref="A6:A7"/>
    <mergeCell ref="E6:E7"/>
    <mergeCell ref="Q6:Q7"/>
    <mergeCell ref="A9:A10"/>
    <mergeCell ref="E9:E10"/>
    <mergeCell ref="Q9:Q10"/>
    <mergeCell ref="A24:A25"/>
    <mergeCell ref="Q24:Q25"/>
    <mergeCell ref="A12:A13"/>
    <mergeCell ref="E12:E13"/>
    <mergeCell ref="Q12:Q13"/>
    <mergeCell ref="A18:A19"/>
    <mergeCell ref="Q18:Q19"/>
    <mergeCell ref="A21:A22"/>
    <mergeCell ref="Q21:Q22"/>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2964-427D-4770-9945-FE21ADCC488A}">
  <sheetPr codeName="Hoja15"/>
  <dimension ref="A1:Q24"/>
  <sheetViews>
    <sheetView view="pageBreakPreview" zoomScale="50" zoomScaleNormal="100" zoomScaleSheetLayoutView="50" workbookViewId="0">
      <selection activeCell="B20" sqref="A20:XFD21"/>
    </sheetView>
  </sheetViews>
  <sheetFormatPr defaultColWidth="11.42578125" defaultRowHeight="14.45"/>
  <cols>
    <col min="1" max="1" width="23.85546875" customWidth="1"/>
    <col min="2" max="2" width="28.42578125" bestFit="1" customWidth="1"/>
    <col min="3" max="3" width="17.42578125" bestFit="1" customWidth="1"/>
    <col min="4" max="4" width="31.42578125" bestFit="1" customWidth="1"/>
    <col min="5" max="5" width="18.42578125" customWidth="1"/>
    <col min="6" max="10" width="18.42578125" style="3" customWidth="1"/>
    <col min="11" max="11" width="17.5703125" bestFit="1" customWidth="1"/>
    <col min="12" max="12" width="18.5703125" bestFit="1" customWidth="1"/>
    <col min="13" max="13" width="16.5703125" bestFit="1" customWidth="1"/>
    <col min="14" max="14" width="18.5703125" bestFit="1" customWidth="1"/>
    <col min="15" max="15" width="18.5703125" customWidth="1"/>
    <col min="16" max="16" width="17.5703125" style="3" customWidth="1"/>
    <col min="17" max="17" width="46.42578125" customWidth="1"/>
  </cols>
  <sheetData>
    <row r="1" spans="1:17">
      <c r="A1" s="2" t="s">
        <v>0</v>
      </c>
      <c r="B1">
        <v>83</v>
      </c>
      <c r="C1" t="s">
        <v>1</v>
      </c>
    </row>
    <row r="2" spans="1:17">
      <c r="A2" s="2" t="s">
        <v>2</v>
      </c>
      <c r="B2">
        <v>115</v>
      </c>
      <c r="C2" t="s">
        <v>3</v>
      </c>
    </row>
    <row r="3" spans="1:17">
      <c r="A3" s="4" t="s">
        <v>4</v>
      </c>
      <c r="B3" s="5">
        <v>45721</v>
      </c>
    </row>
    <row r="4" spans="1:17" ht="29.1">
      <c r="A4" s="7" t="s">
        <v>5</v>
      </c>
      <c r="B4" s="7" t="s">
        <v>6</v>
      </c>
      <c r="C4" s="7" t="s">
        <v>7</v>
      </c>
      <c r="D4" s="7" t="s">
        <v>8</v>
      </c>
      <c r="E4" s="7" t="s">
        <v>9</v>
      </c>
      <c r="F4" s="7" t="s">
        <v>10</v>
      </c>
      <c r="G4" s="7" t="s">
        <v>11</v>
      </c>
      <c r="H4" s="7" t="s">
        <v>12</v>
      </c>
      <c r="I4" s="7" t="s">
        <v>13</v>
      </c>
      <c r="J4" s="7" t="s">
        <v>14</v>
      </c>
      <c r="K4" s="7" t="s">
        <v>15</v>
      </c>
      <c r="L4" s="7" t="s">
        <v>16</v>
      </c>
      <c r="M4" s="7" t="s">
        <v>17</v>
      </c>
      <c r="N4" s="7" t="s">
        <v>18</v>
      </c>
      <c r="O4" s="7" t="s">
        <v>19</v>
      </c>
      <c r="P4" s="8" t="s">
        <v>20</v>
      </c>
      <c r="Q4" s="7" t="s">
        <v>21</v>
      </c>
    </row>
    <row r="5" spans="1:17" ht="174">
      <c r="A5" s="6"/>
      <c r="B5" s="6"/>
      <c r="C5" s="6"/>
      <c r="D5" s="6"/>
      <c r="E5" s="6"/>
      <c r="F5" s="7"/>
      <c r="G5" s="7"/>
      <c r="H5" s="7"/>
      <c r="I5" s="7"/>
      <c r="J5" s="7"/>
      <c r="K5" s="6"/>
      <c r="L5" s="6"/>
      <c r="M5" s="6"/>
      <c r="N5" s="6"/>
      <c r="O5" s="6"/>
      <c r="P5" s="7"/>
      <c r="Q5" s="9" t="s">
        <v>36</v>
      </c>
    </row>
    <row r="6" spans="1:17" ht="119.45" customHeight="1">
      <c r="A6" s="38">
        <v>7</v>
      </c>
      <c r="B6" s="10" t="s">
        <v>23</v>
      </c>
      <c r="C6" s="1" t="s">
        <v>24</v>
      </c>
      <c r="D6" s="25">
        <v>9.0277777777777769E-3</v>
      </c>
      <c r="E6" s="31">
        <v>5</v>
      </c>
      <c r="F6" s="12">
        <v>19.899999999999999</v>
      </c>
      <c r="G6" s="12">
        <v>-4.57</v>
      </c>
      <c r="H6" s="26">
        <v>19.899999999999999</v>
      </c>
      <c r="I6" s="26">
        <v>-4.53</v>
      </c>
      <c r="J6" s="26">
        <v>112.95</v>
      </c>
      <c r="K6" s="13">
        <f>F6/$B$1</f>
        <v>0.2397590361445783</v>
      </c>
      <c r="L6" s="13">
        <f>G6/$B$1</f>
        <v>-5.5060240963855422E-2</v>
      </c>
      <c r="M6" s="13">
        <f>H6/$B$1</f>
        <v>0.2397590361445783</v>
      </c>
      <c r="N6" s="13">
        <f>I6/$B$1</f>
        <v>-5.4578313253012052E-2</v>
      </c>
      <c r="O6" s="14">
        <f>J6/$B$2</f>
        <v>0.98217391304347823</v>
      </c>
      <c r="P6" s="12" t="s">
        <v>25</v>
      </c>
      <c r="Q6" s="40" t="s">
        <v>37</v>
      </c>
    </row>
    <row r="7" spans="1:17">
      <c r="A7" s="39"/>
      <c r="B7" s="10" t="s">
        <v>23</v>
      </c>
      <c r="C7" s="15" t="s">
        <v>24</v>
      </c>
      <c r="D7" s="27">
        <f>D6+0.00138888888888888</f>
        <v>1.0416666666666657E-2</v>
      </c>
      <c r="E7" s="42"/>
      <c r="F7" s="12">
        <f>F6</f>
        <v>19.899999999999999</v>
      </c>
      <c r="G7" s="12">
        <f>G6</f>
        <v>-4.57</v>
      </c>
      <c r="H7" s="28">
        <v>19.899999999999999</v>
      </c>
      <c r="I7" s="28">
        <v>-4.5129999999999999</v>
      </c>
      <c r="J7" s="28">
        <v>112.87</v>
      </c>
      <c r="K7" s="13">
        <f t="shared" ref="K7:N7" si="0">F7/$B$1</f>
        <v>0.2397590361445783</v>
      </c>
      <c r="L7" s="13">
        <f t="shared" si="0"/>
        <v>-5.5060240963855422E-2</v>
      </c>
      <c r="M7" s="13">
        <f t="shared" si="0"/>
        <v>0.2397590361445783</v>
      </c>
      <c r="N7" s="13">
        <f t="shared" si="0"/>
        <v>-5.437349397590361E-2</v>
      </c>
      <c r="O7" s="14">
        <f t="shared" ref="O7" si="1">J7/$B$2</f>
        <v>0.98147826086956524</v>
      </c>
      <c r="P7" s="11" t="s">
        <v>25</v>
      </c>
      <c r="Q7" s="41"/>
    </row>
    <row r="8" spans="1:17">
      <c r="K8" s="21"/>
      <c r="L8" s="21"/>
      <c r="M8" s="21"/>
      <c r="N8" s="21"/>
      <c r="O8" s="22"/>
    </row>
    <row r="9" spans="1:17" ht="93.6" customHeight="1">
      <c r="A9" s="31">
        <v>8</v>
      </c>
      <c r="B9" s="10" t="s">
        <v>23</v>
      </c>
      <c r="C9" s="1" t="s">
        <v>27</v>
      </c>
      <c r="D9" s="25">
        <v>1.0069444444444445E-2</v>
      </c>
      <c r="E9" s="31">
        <v>1</v>
      </c>
      <c r="F9" s="12">
        <f>F6</f>
        <v>19.899999999999999</v>
      </c>
      <c r="G9" s="12">
        <f>G6</f>
        <v>-4.57</v>
      </c>
      <c r="H9" s="26">
        <v>19.88</v>
      </c>
      <c r="I9" s="26">
        <v>-4.5170000000000003</v>
      </c>
      <c r="J9" s="26">
        <v>112.82</v>
      </c>
      <c r="K9" s="13">
        <f t="shared" ref="K9:N10" si="2">F9/$B$1</f>
        <v>0.2397590361445783</v>
      </c>
      <c r="L9" s="13">
        <f t="shared" si="2"/>
        <v>-5.5060240963855422E-2</v>
      </c>
      <c r="M9" s="13">
        <f t="shared" si="2"/>
        <v>0.23951807228915661</v>
      </c>
      <c r="N9" s="13">
        <f t="shared" si="2"/>
        <v>-5.4421686746987954E-2</v>
      </c>
      <c r="O9" s="14">
        <f>J9/$B$2</f>
        <v>0.98104347826086946</v>
      </c>
      <c r="P9" s="12" t="s">
        <v>25</v>
      </c>
      <c r="Q9" s="33" t="s">
        <v>38</v>
      </c>
    </row>
    <row r="10" spans="1:17">
      <c r="A10" s="32"/>
      <c r="B10" s="1" t="s">
        <v>23</v>
      </c>
      <c r="C10" s="1" t="s">
        <v>27</v>
      </c>
      <c r="D10" s="27">
        <f>D9+0.00138888888888888</f>
        <v>1.1458333333333326E-2</v>
      </c>
      <c r="E10" s="32"/>
      <c r="F10" s="12">
        <f>F7</f>
        <v>19.899999999999999</v>
      </c>
      <c r="G10" s="12">
        <f>G7</f>
        <v>-4.57</v>
      </c>
      <c r="H10" s="26">
        <v>19.899999999999999</v>
      </c>
      <c r="I10" s="26">
        <v>-4.5140000000000002</v>
      </c>
      <c r="J10" s="26">
        <v>112.96</v>
      </c>
      <c r="K10" s="13">
        <f t="shared" si="2"/>
        <v>0.2397590361445783</v>
      </c>
      <c r="L10" s="13">
        <f t="shared" si="2"/>
        <v>-5.5060240963855422E-2</v>
      </c>
      <c r="M10" s="13">
        <f t="shared" si="2"/>
        <v>0.2397590361445783</v>
      </c>
      <c r="N10" s="13">
        <f t="shared" si="2"/>
        <v>-5.4385542168674701E-2</v>
      </c>
      <c r="O10" s="14">
        <f>J10/$B$2</f>
        <v>0.9822608695652173</v>
      </c>
      <c r="P10" s="12" t="s">
        <v>25</v>
      </c>
      <c r="Q10" s="33"/>
    </row>
    <row r="11" spans="1:17">
      <c r="K11" s="21"/>
      <c r="L11" s="21"/>
      <c r="M11" s="21"/>
      <c r="N11" s="21"/>
      <c r="O11" s="22"/>
    </row>
    <row r="12" spans="1:17" ht="108" customHeight="1">
      <c r="A12" s="31">
        <v>9</v>
      </c>
      <c r="B12" s="10" t="s">
        <v>23</v>
      </c>
      <c r="C12" s="1" t="s">
        <v>30</v>
      </c>
      <c r="D12" s="25">
        <v>1.1111111111111112E-2</v>
      </c>
      <c r="E12" s="31">
        <v>1</v>
      </c>
      <c r="F12" s="12">
        <f>F9</f>
        <v>19.899999999999999</v>
      </c>
      <c r="G12" s="12">
        <f t="shared" ref="G12:G13" si="3">G9</f>
        <v>-4.57</v>
      </c>
      <c r="H12" s="26">
        <v>19.899999999999999</v>
      </c>
      <c r="I12" s="26">
        <v>-4.5030000000000001</v>
      </c>
      <c r="J12" s="26">
        <v>112.85</v>
      </c>
      <c r="K12" s="13">
        <f t="shared" ref="K12:N13" si="4">F12/$B$1</f>
        <v>0.2397590361445783</v>
      </c>
      <c r="L12" s="13">
        <f t="shared" si="4"/>
        <v>-5.5060240963855422E-2</v>
      </c>
      <c r="M12" s="13">
        <f t="shared" si="4"/>
        <v>0.2397590361445783</v>
      </c>
      <c r="N12" s="13">
        <f t="shared" si="4"/>
        <v>-5.4253012048192772E-2</v>
      </c>
      <c r="O12" s="14">
        <f>J12/$B$2</f>
        <v>0.98130434782608689</v>
      </c>
      <c r="P12" s="12" t="s">
        <v>25</v>
      </c>
      <c r="Q12" s="33" t="s">
        <v>39</v>
      </c>
    </row>
    <row r="13" spans="1:17">
      <c r="A13" s="32"/>
      <c r="B13" s="1" t="s">
        <v>23</v>
      </c>
      <c r="C13" s="1" t="s">
        <v>30</v>
      </c>
      <c r="D13" s="27">
        <f>D12+0.00138888888888888</f>
        <v>1.2499999999999992E-2</v>
      </c>
      <c r="E13" s="32"/>
      <c r="F13" s="12">
        <f t="shared" ref="F13" si="5">F10</f>
        <v>19.899999999999999</v>
      </c>
      <c r="G13" s="12">
        <f t="shared" si="3"/>
        <v>-4.57</v>
      </c>
      <c r="H13" s="26">
        <v>19.89</v>
      </c>
      <c r="I13" s="26">
        <v>-4.5</v>
      </c>
      <c r="J13" s="26">
        <v>112.86</v>
      </c>
      <c r="K13" s="13">
        <f t="shared" si="4"/>
        <v>0.2397590361445783</v>
      </c>
      <c r="L13" s="13">
        <f t="shared" si="4"/>
        <v>-5.5060240963855422E-2</v>
      </c>
      <c r="M13" s="13">
        <f t="shared" si="4"/>
        <v>0.23963855421686747</v>
      </c>
      <c r="N13" s="13">
        <f t="shared" si="4"/>
        <v>-5.4216867469879519E-2</v>
      </c>
      <c r="O13" s="14">
        <f>J13/$B$2</f>
        <v>0.98139130434782607</v>
      </c>
      <c r="P13" s="12" t="s">
        <v>25</v>
      </c>
      <c r="Q13" s="33"/>
    </row>
    <row r="14" spans="1:17">
      <c r="A14" s="18"/>
      <c r="B14" s="18"/>
      <c r="C14" s="18"/>
      <c r="D14" s="18"/>
      <c r="E14" s="18"/>
      <c r="F14" s="19"/>
      <c r="G14" s="19"/>
      <c r="H14" s="19"/>
      <c r="I14" s="19"/>
      <c r="J14" s="19"/>
      <c r="K14" s="18"/>
      <c r="L14" s="18"/>
      <c r="M14" s="18"/>
      <c r="N14" s="18"/>
      <c r="O14" s="18"/>
      <c r="P14" s="19"/>
      <c r="Q14" s="18"/>
    </row>
    <row r="16" spans="1:17" ht="29.1">
      <c r="A16" s="6" t="s">
        <v>5</v>
      </c>
      <c r="B16" s="6" t="s">
        <v>6</v>
      </c>
      <c r="C16" s="6" t="s">
        <v>7</v>
      </c>
      <c r="D16" s="6" t="s">
        <v>8</v>
      </c>
      <c r="E16" s="6" t="s">
        <v>9</v>
      </c>
      <c r="F16" s="7" t="s">
        <v>10</v>
      </c>
      <c r="G16" s="7" t="s">
        <v>11</v>
      </c>
      <c r="H16" s="7" t="s">
        <v>12</v>
      </c>
      <c r="I16" s="7" t="s">
        <v>13</v>
      </c>
      <c r="J16" s="7" t="s">
        <v>14</v>
      </c>
      <c r="K16" s="7" t="s">
        <v>15</v>
      </c>
      <c r="L16" s="7" t="s">
        <v>16</v>
      </c>
      <c r="M16" s="7" t="s">
        <v>17</v>
      </c>
      <c r="N16" s="7" t="s">
        <v>18</v>
      </c>
      <c r="O16" s="7" t="s">
        <v>19</v>
      </c>
      <c r="P16" s="8" t="s">
        <v>20</v>
      </c>
      <c r="Q16" s="7" t="s">
        <v>21</v>
      </c>
    </row>
    <row r="17" spans="1:17" ht="57.95" customHeight="1">
      <c r="A17" s="38">
        <v>10</v>
      </c>
      <c r="B17" s="10" t="s">
        <v>32</v>
      </c>
      <c r="C17" s="1" t="s">
        <v>24</v>
      </c>
      <c r="D17" s="25">
        <v>3.472222222222222E-3</v>
      </c>
      <c r="E17" s="31">
        <v>5</v>
      </c>
      <c r="F17" s="12">
        <f>F12</f>
        <v>19.899999999999999</v>
      </c>
      <c r="G17" s="12">
        <f>4.57</f>
        <v>4.57</v>
      </c>
      <c r="H17" s="26">
        <v>19.899999999999999</v>
      </c>
      <c r="I17" s="26">
        <v>4.5270000000000001</v>
      </c>
      <c r="J17" s="26">
        <v>114.07</v>
      </c>
      <c r="K17" s="20">
        <f>F17/$B$1</f>
        <v>0.2397590361445783</v>
      </c>
      <c r="L17" s="20">
        <f>G17/$B$1</f>
        <v>5.5060240963855422E-2</v>
      </c>
      <c r="M17" s="20">
        <f>H17/$B$1</f>
        <v>0.2397590361445783</v>
      </c>
      <c r="N17" s="20">
        <f>I17/$B$1</f>
        <v>5.4542168674698799E-2</v>
      </c>
      <c r="O17" s="20">
        <f>J17/$B$2</f>
        <v>0.99191304347826081</v>
      </c>
      <c r="P17" s="12" t="s">
        <v>25</v>
      </c>
      <c r="Q17" s="40" t="s">
        <v>40</v>
      </c>
    </row>
    <row r="18" spans="1:17">
      <c r="A18" s="39"/>
      <c r="B18" s="1" t="s">
        <v>32</v>
      </c>
      <c r="C18" s="15" t="s">
        <v>24</v>
      </c>
      <c r="D18" s="27">
        <f>D17+0.00138888888888888</f>
        <v>4.8611111111111025E-3</v>
      </c>
      <c r="E18" s="42"/>
      <c r="F18" s="12">
        <f>F17</f>
        <v>19.899999999999999</v>
      </c>
      <c r="G18" s="12">
        <f t="shared" ref="G18:G19" si="6">G17</f>
        <v>4.57</v>
      </c>
      <c r="H18" s="28">
        <v>19.899999999999999</v>
      </c>
      <c r="I18" s="28">
        <v>4.5090000000000003</v>
      </c>
      <c r="J18" s="28">
        <v>114.9</v>
      </c>
      <c r="K18" s="20">
        <f t="shared" ref="K18:N19" si="7">F18/$B$1</f>
        <v>0.2397590361445783</v>
      </c>
      <c r="L18" s="20">
        <f t="shared" si="7"/>
        <v>5.5060240963855422E-2</v>
      </c>
      <c r="M18" s="20">
        <f t="shared" si="7"/>
        <v>0.2397590361445783</v>
      </c>
      <c r="N18" s="20">
        <f t="shared" si="7"/>
        <v>5.4325301204819279E-2</v>
      </c>
      <c r="O18" s="20">
        <f t="shared" ref="O18:O19" si="8">J18/$B$2</f>
        <v>0.99913043478260877</v>
      </c>
      <c r="P18" s="11" t="s">
        <v>25</v>
      </c>
      <c r="Q18" s="41"/>
    </row>
    <row r="19" spans="1:17">
      <c r="A19" s="39"/>
      <c r="B19" s="1" t="s">
        <v>32</v>
      </c>
      <c r="C19" s="15" t="s">
        <v>24</v>
      </c>
      <c r="D19" s="27"/>
      <c r="E19" s="42"/>
      <c r="F19" s="12">
        <f t="shared" ref="F19" si="9">F18</f>
        <v>19.899999999999999</v>
      </c>
      <c r="G19" s="12">
        <f t="shared" si="6"/>
        <v>4.57</v>
      </c>
      <c r="H19" s="26"/>
      <c r="I19" s="26"/>
      <c r="J19" s="26"/>
      <c r="K19" s="20">
        <f t="shared" si="7"/>
        <v>0.2397590361445783</v>
      </c>
      <c r="L19" s="20">
        <f t="shared" si="7"/>
        <v>5.5060240963855422E-2</v>
      </c>
      <c r="M19" s="20">
        <f t="shared" si="7"/>
        <v>0</v>
      </c>
      <c r="N19" s="20">
        <f t="shared" si="7"/>
        <v>0</v>
      </c>
      <c r="O19" s="20">
        <f t="shared" si="8"/>
        <v>0</v>
      </c>
      <c r="P19" s="12" t="s">
        <v>25</v>
      </c>
      <c r="Q19" s="41"/>
    </row>
    <row r="20" spans="1:17" ht="94.5" customHeight="1">
      <c r="A20" s="31">
        <v>11</v>
      </c>
      <c r="B20" s="10" t="s">
        <v>32</v>
      </c>
      <c r="C20" s="1" t="s">
        <v>27</v>
      </c>
      <c r="D20" s="25">
        <v>4.8611111111111112E-3</v>
      </c>
      <c r="E20" s="31">
        <v>1</v>
      </c>
      <c r="F20" s="12">
        <f>F17</f>
        <v>19.899999999999999</v>
      </c>
      <c r="G20" s="12">
        <f>G17</f>
        <v>4.57</v>
      </c>
      <c r="H20" s="26">
        <v>19.899999999999999</v>
      </c>
      <c r="I20" s="26">
        <v>4.5170000000000003</v>
      </c>
      <c r="J20" s="26">
        <v>114.07</v>
      </c>
      <c r="K20" s="13">
        <f t="shared" ref="K20:N21" si="10">F20/$B$1</f>
        <v>0.2397590361445783</v>
      </c>
      <c r="L20" s="13">
        <f t="shared" si="10"/>
        <v>5.5060240963855422E-2</v>
      </c>
      <c r="M20" s="13">
        <f t="shared" si="10"/>
        <v>0.2397590361445783</v>
      </c>
      <c r="N20" s="13">
        <f t="shared" si="10"/>
        <v>5.4421686746987954E-2</v>
      </c>
      <c r="O20" s="14">
        <f>J20/$B$2</f>
        <v>0.99191304347826081</v>
      </c>
      <c r="P20" s="12" t="s">
        <v>25</v>
      </c>
      <c r="Q20" s="33" t="s">
        <v>41</v>
      </c>
    </row>
    <row r="21" spans="1:17">
      <c r="A21" s="32"/>
      <c r="B21" s="1" t="s">
        <v>32</v>
      </c>
      <c r="C21" s="1" t="s">
        <v>27</v>
      </c>
      <c r="D21" s="27">
        <f>D20+0.00138888888888888</f>
        <v>6.2499999999999917E-3</v>
      </c>
      <c r="E21" s="32"/>
      <c r="F21" s="12">
        <f>F18</f>
        <v>19.899999999999999</v>
      </c>
      <c r="G21" s="12">
        <f>G18</f>
        <v>4.57</v>
      </c>
      <c r="H21" s="26">
        <v>19.88</v>
      </c>
      <c r="I21" s="26">
        <v>4.5389999999999997</v>
      </c>
      <c r="J21" s="26">
        <v>114.07</v>
      </c>
      <c r="K21" s="13">
        <f t="shared" si="10"/>
        <v>0.2397590361445783</v>
      </c>
      <c r="L21" s="13">
        <f t="shared" si="10"/>
        <v>5.5060240963855422E-2</v>
      </c>
      <c r="M21" s="13">
        <f t="shared" si="10"/>
        <v>0.23951807228915661</v>
      </c>
      <c r="N21" s="13">
        <f t="shared" si="10"/>
        <v>5.4686746987951805E-2</v>
      </c>
      <c r="O21" s="14">
        <f>J21/$B$2</f>
        <v>0.99191304347826081</v>
      </c>
      <c r="P21" s="12" t="s">
        <v>25</v>
      </c>
      <c r="Q21" s="33"/>
    </row>
    <row r="22" spans="1:17">
      <c r="K22" s="23"/>
      <c r="L22" s="23"/>
      <c r="M22" s="23"/>
      <c r="N22" s="23"/>
      <c r="O22" s="22"/>
    </row>
    <row r="23" spans="1:17" ht="95.1" customHeight="1">
      <c r="A23" s="31">
        <v>12</v>
      </c>
      <c r="B23" s="10" t="s">
        <v>32</v>
      </c>
      <c r="C23" s="1" t="s">
        <v>30</v>
      </c>
      <c r="D23" s="25">
        <v>7.060185185185185E-3</v>
      </c>
      <c r="E23" s="31">
        <v>1</v>
      </c>
      <c r="F23" s="12">
        <f>F20</f>
        <v>19.899999999999999</v>
      </c>
      <c r="G23" s="12">
        <f t="shared" ref="G23:G24" si="11">G20</f>
        <v>4.57</v>
      </c>
      <c r="H23" s="26">
        <v>19.920000000000002</v>
      </c>
      <c r="I23" s="26">
        <v>4.53</v>
      </c>
      <c r="J23" s="26">
        <v>113.6</v>
      </c>
      <c r="K23" s="13">
        <f t="shared" ref="K23:N24" si="12">F23/$B$1</f>
        <v>0.2397590361445783</v>
      </c>
      <c r="L23" s="13">
        <f t="shared" si="12"/>
        <v>5.5060240963855422E-2</v>
      </c>
      <c r="M23" s="13">
        <f t="shared" si="12"/>
        <v>0.24000000000000002</v>
      </c>
      <c r="N23" s="13">
        <f t="shared" si="12"/>
        <v>5.4578313253012052E-2</v>
      </c>
      <c r="O23" s="14">
        <f>J23/$B$2</f>
        <v>0.98782608695652174</v>
      </c>
      <c r="P23" s="12" t="s">
        <v>25</v>
      </c>
      <c r="Q23" s="33" t="s">
        <v>42</v>
      </c>
    </row>
    <row r="24" spans="1:17">
      <c r="A24" s="32"/>
      <c r="B24" s="1" t="s">
        <v>32</v>
      </c>
      <c r="C24" s="1" t="s">
        <v>30</v>
      </c>
      <c r="D24" s="27">
        <f>D23+0.00138888888888888</f>
        <v>8.4490740740740655E-3</v>
      </c>
      <c r="E24" s="32"/>
      <c r="F24" s="12">
        <f t="shared" ref="F24:G24" si="13">F21</f>
        <v>19.899999999999999</v>
      </c>
      <c r="G24" s="12">
        <f t="shared" si="11"/>
        <v>4.57</v>
      </c>
      <c r="H24" s="26">
        <v>19.89</v>
      </c>
      <c r="I24" s="26">
        <v>4.5350000000000001</v>
      </c>
      <c r="J24" s="26">
        <v>113.64</v>
      </c>
      <c r="K24" s="13">
        <f t="shared" si="12"/>
        <v>0.2397590361445783</v>
      </c>
      <c r="L24" s="13">
        <f t="shared" si="12"/>
        <v>5.5060240963855422E-2</v>
      </c>
      <c r="M24" s="13">
        <f t="shared" si="12"/>
        <v>0.23963855421686747</v>
      </c>
      <c r="N24" s="13">
        <f t="shared" si="12"/>
        <v>5.4638554216867474E-2</v>
      </c>
      <c r="O24" s="14">
        <f>J24/$B$2</f>
        <v>0.98817391304347824</v>
      </c>
      <c r="P24" s="12" t="s">
        <v>25</v>
      </c>
      <c r="Q24" s="33"/>
    </row>
  </sheetData>
  <mergeCells count="18">
    <mergeCell ref="A6:A7"/>
    <mergeCell ref="E6:E7"/>
    <mergeCell ref="Q6:Q7"/>
    <mergeCell ref="A9:A10"/>
    <mergeCell ref="E9:E10"/>
    <mergeCell ref="Q9:Q10"/>
    <mergeCell ref="A12:A13"/>
    <mergeCell ref="E12:E13"/>
    <mergeCell ref="Q12:Q13"/>
    <mergeCell ref="A17:A19"/>
    <mergeCell ref="E17:E19"/>
    <mergeCell ref="Q17:Q19"/>
    <mergeCell ref="A20:A21"/>
    <mergeCell ref="E20:E21"/>
    <mergeCell ref="Q20:Q21"/>
    <mergeCell ref="A23:A24"/>
    <mergeCell ref="E23:E24"/>
    <mergeCell ref="Q23:Q24"/>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C9DF3-2FC3-4DA3-93C4-15AE9A38C5BC}">
  <sheetPr codeName="Hoja17"/>
  <dimension ref="A1:Q25"/>
  <sheetViews>
    <sheetView view="pageBreakPreview" topLeftCell="A11" zoomScale="50" zoomScaleNormal="60" zoomScaleSheetLayoutView="50" workbookViewId="0">
      <selection activeCell="B20" sqref="A20:XFD21"/>
    </sheetView>
  </sheetViews>
  <sheetFormatPr defaultColWidth="11.42578125" defaultRowHeight="14.45"/>
  <cols>
    <col min="1" max="1" width="23.85546875" customWidth="1"/>
    <col min="2" max="2" width="28.42578125" bestFit="1" customWidth="1"/>
    <col min="3" max="3" width="17.42578125" bestFit="1" customWidth="1"/>
    <col min="4" max="4" width="31.42578125" bestFit="1" customWidth="1"/>
    <col min="5" max="5" width="18.42578125" customWidth="1"/>
    <col min="6" max="10" width="18.42578125" style="3" customWidth="1"/>
    <col min="11" max="11" width="17.5703125" bestFit="1" customWidth="1"/>
    <col min="12" max="12" width="18.5703125" bestFit="1" customWidth="1"/>
    <col min="13" max="13" width="16.5703125" bestFit="1" customWidth="1"/>
    <col min="14" max="14" width="18.5703125" bestFit="1" customWidth="1"/>
    <col min="15" max="15" width="18.5703125" customWidth="1"/>
    <col min="16" max="16" width="17.5703125" style="3" customWidth="1"/>
    <col min="17" max="17" width="46.42578125" customWidth="1"/>
  </cols>
  <sheetData>
    <row r="1" spans="1:17">
      <c r="A1" s="2" t="s">
        <v>0</v>
      </c>
      <c r="B1">
        <v>19.899999999999999</v>
      </c>
      <c r="C1" t="s">
        <v>1</v>
      </c>
    </row>
    <row r="2" spans="1:17">
      <c r="A2" s="2" t="s">
        <v>2</v>
      </c>
      <c r="B2">
        <v>110</v>
      </c>
      <c r="C2" t="s">
        <v>3</v>
      </c>
    </row>
    <row r="3" spans="1:17">
      <c r="A3" s="4" t="s">
        <v>4</v>
      </c>
      <c r="B3" s="5">
        <v>45721</v>
      </c>
    </row>
    <row r="4" spans="1:17" ht="29.1">
      <c r="A4" s="7" t="s">
        <v>5</v>
      </c>
      <c r="B4" s="7" t="s">
        <v>6</v>
      </c>
      <c r="C4" s="7" t="s">
        <v>7</v>
      </c>
      <c r="D4" s="7" t="s">
        <v>8</v>
      </c>
      <c r="E4" s="7" t="s">
        <v>9</v>
      </c>
      <c r="F4" s="7" t="s">
        <v>10</v>
      </c>
      <c r="G4" s="7" t="s">
        <v>11</v>
      </c>
      <c r="H4" s="7" t="s">
        <v>12</v>
      </c>
      <c r="I4" s="7" t="s">
        <v>13</v>
      </c>
      <c r="J4" s="7" t="s">
        <v>14</v>
      </c>
      <c r="K4" s="7" t="s">
        <v>15</v>
      </c>
      <c r="L4" s="7" t="s">
        <v>16</v>
      </c>
      <c r="M4" s="7" t="s">
        <v>17</v>
      </c>
      <c r="N4" s="7" t="s">
        <v>18</v>
      </c>
      <c r="O4" s="7" t="s">
        <v>19</v>
      </c>
      <c r="P4" s="8" t="s">
        <v>20</v>
      </c>
      <c r="Q4" s="7" t="s">
        <v>21</v>
      </c>
    </row>
    <row r="5" spans="1:17" ht="35.1" customHeight="1">
      <c r="A5" s="6"/>
      <c r="B5" s="6"/>
      <c r="C5" s="6"/>
      <c r="D5" s="6"/>
      <c r="E5" s="6"/>
      <c r="F5" s="7"/>
      <c r="G5" s="7"/>
      <c r="H5" s="7"/>
      <c r="I5" s="7"/>
      <c r="J5" s="7"/>
      <c r="K5" s="6"/>
      <c r="L5" s="6"/>
      <c r="M5" s="6"/>
      <c r="N5" s="6"/>
      <c r="O5" s="6"/>
      <c r="P5" s="7"/>
      <c r="Q5" s="9"/>
    </row>
    <row r="6" spans="1:17" ht="92.45" customHeight="1">
      <c r="A6" s="38">
        <v>13</v>
      </c>
      <c r="B6" s="10" t="s">
        <v>32</v>
      </c>
      <c r="C6" s="1" t="s">
        <v>24</v>
      </c>
      <c r="D6" s="25">
        <v>0.56759259259259254</v>
      </c>
      <c r="E6" s="31">
        <v>1</v>
      </c>
      <c r="F6" s="12">
        <v>1.99</v>
      </c>
      <c r="G6" s="12">
        <v>1.99</v>
      </c>
      <c r="H6" s="29">
        <v>2.0449999999999999</v>
      </c>
      <c r="I6" s="26">
        <v>1.9950000000000001</v>
      </c>
      <c r="J6" s="26">
        <v>113.39</v>
      </c>
      <c r="K6" s="13">
        <f>F6/$B$1</f>
        <v>0.1</v>
      </c>
      <c r="L6" s="13">
        <f>G6/$B$1</f>
        <v>0.1</v>
      </c>
      <c r="M6" s="13">
        <f>H6/$B$1</f>
        <v>0.1027638190954774</v>
      </c>
      <c r="N6" s="13">
        <f>I6/$B$1</f>
        <v>0.10025125628140705</v>
      </c>
      <c r="O6" s="14">
        <f>J6/$B$2</f>
        <v>1.0308181818181819</v>
      </c>
      <c r="P6" s="12" t="s">
        <v>25</v>
      </c>
      <c r="Q6" s="40" t="s">
        <v>43</v>
      </c>
    </row>
    <row r="7" spans="1:17">
      <c r="A7" s="39"/>
      <c r="B7" s="10" t="s">
        <v>32</v>
      </c>
      <c r="C7" s="15" t="s">
        <v>24</v>
      </c>
      <c r="D7" s="27">
        <f>D6+0.00138888888888888</f>
        <v>0.56898148148148142</v>
      </c>
      <c r="E7" s="42"/>
      <c r="F7" s="12">
        <v>1.99</v>
      </c>
      <c r="G7" s="12">
        <v>1.99</v>
      </c>
      <c r="H7" s="28">
        <v>2.048</v>
      </c>
      <c r="I7" s="28">
        <v>1.9950000000000001</v>
      </c>
      <c r="J7" s="28">
        <v>113.41</v>
      </c>
      <c r="K7" s="13">
        <f t="shared" ref="K7:N8" si="0">F7/$B$1</f>
        <v>0.1</v>
      </c>
      <c r="L7" s="13">
        <f t="shared" si="0"/>
        <v>0.1</v>
      </c>
      <c r="M7" s="13">
        <f t="shared" si="0"/>
        <v>0.10291457286432162</v>
      </c>
      <c r="N7" s="13">
        <f t="shared" si="0"/>
        <v>0.10025125628140705</v>
      </c>
      <c r="O7" s="14">
        <f t="shared" ref="O7:O8" si="1">J7/$B$2</f>
        <v>1.0309999999999999</v>
      </c>
      <c r="P7" s="11" t="s">
        <v>25</v>
      </c>
      <c r="Q7" s="41"/>
    </row>
    <row r="8" spans="1:17">
      <c r="A8" s="39"/>
      <c r="B8" s="10" t="s">
        <v>32</v>
      </c>
      <c r="C8" s="15" t="s">
        <v>24</v>
      </c>
      <c r="D8" s="27" t="s">
        <v>44</v>
      </c>
      <c r="E8" s="42"/>
      <c r="F8" s="12">
        <v>1.99</v>
      </c>
      <c r="G8" s="12">
        <v>1.99</v>
      </c>
      <c r="H8" s="28">
        <v>2.0419999999999998</v>
      </c>
      <c r="I8" s="28">
        <v>1.994</v>
      </c>
      <c r="J8" s="28">
        <v>113.38</v>
      </c>
      <c r="K8" s="13">
        <f t="shared" si="0"/>
        <v>0.1</v>
      </c>
      <c r="L8" s="13">
        <f t="shared" si="0"/>
        <v>0.1</v>
      </c>
      <c r="M8" s="13">
        <f t="shared" si="0"/>
        <v>0.10261306532663317</v>
      </c>
      <c r="N8" s="13">
        <f t="shared" si="0"/>
        <v>0.10020100502512563</v>
      </c>
      <c r="O8" s="14">
        <f t="shared" si="1"/>
        <v>1.0307272727272727</v>
      </c>
      <c r="P8" s="11" t="s">
        <v>25</v>
      </c>
      <c r="Q8" s="41"/>
    </row>
    <row r="9" spans="1:17">
      <c r="K9" s="21"/>
      <c r="L9" s="21"/>
      <c r="M9" s="21"/>
      <c r="N9" s="21"/>
      <c r="O9" s="22"/>
    </row>
    <row r="10" spans="1:17" ht="93.6" customHeight="1">
      <c r="A10" s="31">
        <v>14</v>
      </c>
      <c r="B10" s="10" t="s">
        <v>32</v>
      </c>
      <c r="C10" s="1" t="s">
        <v>27</v>
      </c>
      <c r="D10" s="25">
        <v>0.57025462962962958</v>
      </c>
      <c r="E10" s="31">
        <v>1</v>
      </c>
      <c r="F10" s="12">
        <v>1.99</v>
      </c>
      <c r="G10" s="12">
        <v>1.99</v>
      </c>
      <c r="H10" s="26">
        <v>2.0409999999999999</v>
      </c>
      <c r="I10" s="26">
        <v>1.998</v>
      </c>
      <c r="J10" s="26">
        <v>113.35</v>
      </c>
      <c r="K10" s="13">
        <f t="shared" ref="K10:N11" si="2">F10/$B$1</f>
        <v>0.1</v>
      </c>
      <c r="L10" s="13">
        <f t="shared" si="2"/>
        <v>0.1</v>
      </c>
      <c r="M10" s="13">
        <f t="shared" si="2"/>
        <v>0.10256281407035177</v>
      </c>
      <c r="N10" s="13">
        <f t="shared" si="2"/>
        <v>0.10040201005025126</v>
      </c>
      <c r="O10" s="14">
        <f>J10/$B$2</f>
        <v>1.0304545454545455</v>
      </c>
      <c r="P10" s="12" t="s">
        <v>25</v>
      </c>
      <c r="Q10" s="33" t="s">
        <v>45</v>
      </c>
    </row>
    <row r="11" spans="1:17">
      <c r="A11" s="32"/>
      <c r="B11" s="10" t="s">
        <v>32</v>
      </c>
      <c r="C11" s="1" t="s">
        <v>27</v>
      </c>
      <c r="D11" s="25">
        <f>D10+0.00138888888888888</f>
        <v>0.57164351851851847</v>
      </c>
      <c r="E11" s="32"/>
      <c r="F11" s="12">
        <v>1.99</v>
      </c>
      <c r="G11" s="12">
        <v>1.99</v>
      </c>
      <c r="H11" s="26">
        <v>2.0390000000000001</v>
      </c>
      <c r="I11" s="26">
        <v>1.994</v>
      </c>
      <c r="J11" s="26">
        <v>113.37</v>
      </c>
      <c r="K11" s="13">
        <f t="shared" si="2"/>
        <v>0.1</v>
      </c>
      <c r="L11" s="13">
        <f t="shared" si="2"/>
        <v>0.1</v>
      </c>
      <c r="M11" s="13">
        <f t="shared" si="2"/>
        <v>0.10246231155778895</v>
      </c>
      <c r="N11" s="13">
        <f t="shared" si="2"/>
        <v>0.10020100502512563</v>
      </c>
      <c r="O11" s="14">
        <f>J11/$B$2</f>
        <v>1.0306363636363636</v>
      </c>
      <c r="P11" s="12" t="s">
        <v>25</v>
      </c>
      <c r="Q11" s="33"/>
    </row>
    <row r="12" spans="1:17">
      <c r="K12" s="21"/>
      <c r="L12" s="21"/>
      <c r="M12" s="21"/>
      <c r="N12" s="21"/>
      <c r="O12" s="22"/>
    </row>
    <row r="13" spans="1:17" ht="101.1" customHeight="1">
      <c r="A13" s="31">
        <v>15</v>
      </c>
      <c r="B13" s="10" t="s">
        <v>32</v>
      </c>
      <c r="C13" s="1" t="s">
        <v>30</v>
      </c>
      <c r="D13" s="25">
        <v>0.57427083333333329</v>
      </c>
      <c r="E13" s="31">
        <v>1</v>
      </c>
      <c r="F13" s="12">
        <v>1.99</v>
      </c>
      <c r="G13" s="12">
        <v>1.99</v>
      </c>
      <c r="H13" s="26">
        <v>2.04</v>
      </c>
      <c r="I13" s="26">
        <v>2.008</v>
      </c>
      <c r="J13" s="26">
        <v>113.4</v>
      </c>
      <c r="K13" s="13">
        <f t="shared" ref="K13:N14" si="3">F13/$B$1</f>
        <v>0.1</v>
      </c>
      <c r="L13" s="13">
        <f t="shared" si="3"/>
        <v>0.1</v>
      </c>
      <c r="M13" s="13">
        <f t="shared" si="3"/>
        <v>0.10251256281407035</v>
      </c>
      <c r="N13" s="13">
        <f t="shared" si="3"/>
        <v>0.10090452261306533</v>
      </c>
      <c r="O13" s="14">
        <f>J13/$B$2</f>
        <v>1.030909090909091</v>
      </c>
      <c r="P13" s="12" t="s">
        <v>25</v>
      </c>
      <c r="Q13" s="33" t="s">
        <v>46</v>
      </c>
    </row>
    <row r="14" spans="1:17">
      <c r="A14" s="32"/>
      <c r="B14" s="10" t="s">
        <v>32</v>
      </c>
      <c r="C14" s="1" t="s">
        <v>30</v>
      </c>
      <c r="D14" s="25">
        <v>0.46666666666666667</v>
      </c>
      <c r="E14" s="32"/>
      <c r="F14" s="12">
        <v>1.99</v>
      </c>
      <c r="G14" s="12">
        <v>1.99</v>
      </c>
      <c r="H14" s="26">
        <v>2.0529999999999999</v>
      </c>
      <c r="I14" s="26">
        <v>2.04</v>
      </c>
      <c r="J14" s="26">
        <v>113.39</v>
      </c>
      <c r="K14" s="13">
        <f t="shared" si="3"/>
        <v>0.1</v>
      </c>
      <c r="L14" s="13">
        <f t="shared" si="3"/>
        <v>0.1</v>
      </c>
      <c r="M14" s="13">
        <f t="shared" si="3"/>
        <v>0.10316582914572865</v>
      </c>
      <c r="N14" s="13">
        <f t="shared" si="3"/>
        <v>0.10251256281407035</v>
      </c>
      <c r="O14" s="14">
        <f>J14/$B$2</f>
        <v>1.0308181818181819</v>
      </c>
      <c r="P14" s="12" t="s">
        <v>25</v>
      </c>
      <c r="Q14" s="33"/>
    </row>
    <row r="15" spans="1:17">
      <c r="A15" s="18"/>
      <c r="B15" s="18"/>
      <c r="C15" s="18"/>
      <c r="D15" s="18"/>
      <c r="E15" s="18"/>
      <c r="F15" s="19"/>
      <c r="G15" s="19"/>
      <c r="H15" s="19"/>
      <c r="I15" s="19"/>
      <c r="J15" s="19"/>
      <c r="K15" s="18"/>
      <c r="L15" s="18"/>
      <c r="M15" s="18"/>
      <c r="N15" s="18"/>
      <c r="O15" s="18"/>
      <c r="P15" s="19"/>
      <c r="Q15" s="18"/>
    </row>
    <row r="17" spans="1:17" ht="29.1">
      <c r="A17" s="6" t="s">
        <v>5</v>
      </c>
      <c r="B17" s="6" t="s">
        <v>6</v>
      </c>
      <c r="C17" s="6" t="s">
        <v>7</v>
      </c>
      <c r="D17" s="6" t="s">
        <v>8</v>
      </c>
      <c r="E17" s="6" t="s">
        <v>9</v>
      </c>
      <c r="F17" s="7" t="s">
        <v>10</v>
      </c>
      <c r="G17" s="7" t="s">
        <v>11</v>
      </c>
      <c r="H17" s="7" t="s">
        <v>12</v>
      </c>
      <c r="I17" s="7" t="s">
        <v>13</v>
      </c>
      <c r="J17" s="7" t="s">
        <v>14</v>
      </c>
      <c r="K17" s="7" t="s">
        <v>15</v>
      </c>
      <c r="L17" s="7" t="s">
        <v>16</v>
      </c>
      <c r="M17" s="7" t="s">
        <v>17</v>
      </c>
      <c r="N17" s="7" t="s">
        <v>18</v>
      </c>
      <c r="O17" s="7" t="s">
        <v>19</v>
      </c>
      <c r="P17" s="8" t="s">
        <v>20</v>
      </c>
      <c r="Q17" s="7" t="s">
        <v>21</v>
      </c>
    </row>
    <row r="18" spans="1:17" ht="63.6" customHeight="1">
      <c r="A18" s="38">
        <v>16</v>
      </c>
      <c r="B18" s="1" t="s">
        <v>23</v>
      </c>
      <c r="C18" s="1" t="s">
        <v>24</v>
      </c>
      <c r="D18" s="25">
        <v>0.58171296296296293</v>
      </c>
      <c r="E18" s="31">
        <v>5</v>
      </c>
      <c r="F18" s="12">
        <v>1.99</v>
      </c>
      <c r="G18" s="12">
        <v>-1.99</v>
      </c>
      <c r="H18" s="26">
        <v>2.0190000000000001</v>
      </c>
      <c r="I18" s="29">
        <v>-2.0539999999999998</v>
      </c>
      <c r="J18" s="26">
        <v>113.13</v>
      </c>
      <c r="K18" s="20">
        <f>F18/$B$1</f>
        <v>0.1</v>
      </c>
      <c r="L18" s="20">
        <f>G18/$B$1</f>
        <v>-0.1</v>
      </c>
      <c r="M18" s="20">
        <f>H18/$B$1</f>
        <v>0.10145728643216081</v>
      </c>
      <c r="N18" s="20">
        <f>I18/$B$1</f>
        <v>-0.10321608040201005</v>
      </c>
      <c r="O18" s="20">
        <f>J18/$B$2</f>
        <v>1.0284545454545455</v>
      </c>
      <c r="P18" s="12" t="s">
        <v>25</v>
      </c>
      <c r="Q18" s="40" t="s">
        <v>47</v>
      </c>
    </row>
    <row r="19" spans="1:17" ht="24.6" customHeight="1">
      <c r="A19" s="39"/>
      <c r="B19" s="1" t="s">
        <v>23</v>
      </c>
      <c r="C19" s="15" t="s">
        <v>24</v>
      </c>
      <c r="D19" s="27">
        <f>D18+0.00138888888888888</f>
        <v>0.58310185185185182</v>
      </c>
      <c r="E19" s="42"/>
      <c r="F19" s="12">
        <v>1.99</v>
      </c>
      <c r="G19" s="12">
        <v>-1.99</v>
      </c>
      <c r="H19" s="28">
        <v>2.0169999999999999</v>
      </c>
      <c r="I19" s="28">
        <v>-2.0299999999999998</v>
      </c>
      <c r="J19" s="30">
        <v>113.15</v>
      </c>
      <c r="K19" s="20">
        <f t="shared" ref="K19:N19" si="4">F19/$B$1</f>
        <v>0.1</v>
      </c>
      <c r="L19" s="20">
        <f t="shared" si="4"/>
        <v>-0.1</v>
      </c>
      <c r="M19" s="20">
        <f t="shared" si="4"/>
        <v>0.10135678391959799</v>
      </c>
      <c r="N19" s="20">
        <f t="shared" si="4"/>
        <v>-0.10201005025125628</v>
      </c>
      <c r="O19" s="20">
        <f t="shared" ref="O19" si="5">J19/$B$2</f>
        <v>1.0286363636363638</v>
      </c>
      <c r="P19" s="11" t="s">
        <v>25</v>
      </c>
      <c r="Q19" s="41"/>
    </row>
    <row r="21" spans="1:17" ht="94.5" customHeight="1">
      <c r="A21" s="31">
        <v>17</v>
      </c>
      <c r="B21" s="1" t="s">
        <v>23</v>
      </c>
      <c r="C21" s="1" t="s">
        <v>27</v>
      </c>
      <c r="D21" s="25">
        <v>0.58434027777777775</v>
      </c>
      <c r="E21" s="31">
        <v>1</v>
      </c>
      <c r="F21" s="12">
        <v>1.99</v>
      </c>
      <c r="G21" s="12">
        <v>-1.99</v>
      </c>
      <c r="H21" s="26">
        <v>2.0499999999999998</v>
      </c>
      <c r="I21" s="26">
        <v>-2.0049999999999999</v>
      </c>
      <c r="J21" s="26">
        <v>113.06</v>
      </c>
      <c r="K21" s="13">
        <f t="shared" ref="K21:N22" si="6">F21/$B$1</f>
        <v>0.1</v>
      </c>
      <c r="L21" s="13">
        <f t="shared" si="6"/>
        <v>-0.1</v>
      </c>
      <c r="M21" s="13">
        <f t="shared" si="6"/>
        <v>0.10301507537688442</v>
      </c>
      <c r="N21" s="13">
        <f t="shared" si="6"/>
        <v>-0.1007537688442211</v>
      </c>
      <c r="O21" s="14">
        <f>J21/$B$2</f>
        <v>1.0278181818181817</v>
      </c>
      <c r="P21" s="12" t="s">
        <v>25</v>
      </c>
      <c r="Q21" s="33" t="s">
        <v>48</v>
      </c>
    </row>
    <row r="22" spans="1:17">
      <c r="A22" s="32"/>
      <c r="B22" s="1" t="s">
        <v>23</v>
      </c>
      <c r="C22" s="1" t="s">
        <v>27</v>
      </c>
      <c r="D22" s="25">
        <f>D21+0.00138888888888888</f>
        <v>0.58572916666666663</v>
      </c>
      <c r="E22" s="32"/>
      <c r="F22" s="12">
        <v>1.99</v>
      </c>
      <c r="G22" s="12">
        <v>-1.99</v>
      </c>
      <c r="H22" s="29">
        <v>2.0499999999999998</v>
      </c>
      <c r="I22" s="26">
        <v>-2.0070000000000001</v>
      </c>
      <c r="J22" s="26">
        <v>113.07</v>
      </c>
      <c r="K22" s="13">
        <f t="shared" si="6"/>
        <v>0.1</v>
      </c>
      <c r="L22" s="13">
        <f t="shared" si="6"/>
        <v>-0.1</v>
      </c>
      <c r="M22" s="13">
        <f t="shared" si="6"/>
        <v>0.10301507537688442</v>
      </c>
      <c r="N22" s="13">
        <f t="shared" si="6"/>
        <v>-0.10085427135678393</v>
      </c>
      <c r="O22" s="14">
        <f>J22/$B$2</f>
        <v>1.0279090909090909</v>
      </c>
      <c r="P22" s="12" t="s">
        <v>25</v>
      </c>
      <c r="Q22" s="33"/>
    </row>
    <row r="23" spans="1:17">
      <c r="F23" s="3">
        <v>21</v>
      </c>
      <c r="K23" s="23"/>
      <c r="L23" s="23"/>
      <c r="M23" s="23"/>
      <c r="N23" s="23"/>
      <c r="O23" s="22"/>
    </row>
    <row r="24" spans="1:17" ht="95.1" customHeight="1">
      <c r="A24" s="31">
        <v>18</v>
      </c>
      <c r="B24" s="1" t="s">
        <v>23</v>
      </c>
      <c r="C24" s="1" t="s">
        <v>30</v>
      </c>
      <c r="D24" s="25">
        <v>0.5869212962962963</v>
      </c>
      <c r="E24" s="31">
        <v>1</v>
      </c>
      <c r="F24" s="12">
        <v>1.99</v>
      </c>
      <c r="G24" s="12">
        <v>-1.99</v>
      </c>
      <c r="H24" s="29">
        <v>2.0569999999999999</v>
      </c>
      <c r="I24" s="26">
        <v>-2.0299999999999998</v>
      </c>
      <c r="J24" s="26">
        <v>113</v>
      </c>
      <c r="K24" s="13">
        <f t="shared" ref="K24:N25" si="7">F24/$B$1</f>
        <v>0.1</v>
      </c>
      <c r="L24" s="13">
        <f t="shared" si="7"/>
        <v>-0.1</v>
      </c>
      <c r="M24" s="13">
        <f t="shared" si="7"/>
        <v>0.10336683417085428</v>
      </c>
      <c r="N24" s="13">
        <f t="shared" si="7"/>
        <v>-0.10201005025125628</v>
      </c>
      <c r="O24" s="14">
        <f>J24/$B$2</f>
        <v>1.0272727272727273</v>
      </c>
      <c r="P24" s="12" t="s">
        <v>25</v>
      </c>
      <c r="Q24" s="33" t="s">
        <v>49</v>
      </c>
    </row>
    <row r="25" spans="1:17">
      <c r="A25" s="32"/>
      <c r="B25" s="1" t="s">
        <v>23</v>
      </c>
      <c r="C25" s="1" t="s">
        <v>30</v>
      </c>
      <c r="D25" s="25">
        <f>D24+0.00138888888888888</f>
        <v>0.58831018518518519</v>
      </c>
      <c r="E25" s="32"/>
      <c r="F25" s="12">
        <v>1.99</v>
      </c>
      <c r="G25" s="12">
        <v>-1.99</v>
      </c>
      <c r="H25" s="26">
        <v>2.0299999999999998</v>
      </c>
      <c r="I25" s="26">
        <v>-2.0289999999999999</v>
      </c>
      <c r="J25" s="26">
        <v>112.98</v>
      </c>
      <c r="K25" s="13">
        <f t="shared" si="7"/>
        <v>0.1</v>
      </c>
      <c r="L25" s="13">
        <f t="shared" si="7"/>
        <v>-0.1</v>
      </c>
      <c r="M25" s="13">
        <f t="shared" si="7"/>
        <v>0.10201005025125628</v>
      </c>
      <c r="N25" s="13">
        <f t="shared" si="7"/>
        <v>-0.10195979899497487</v>
      </c>
      <c r="O25" s="14">
        <f>J25/$B$2</f>
        <v>1.0270909090909091</v>
      </c>
      <c r="P25" s="12" t="s">
        <v>25</v>
      </c>
      <c r="Q25" s="33"/>
    </row>
  </sheetData>
  <mergeCells count="18">
    <mergeCell ref="A6:A8"/>
    <mergeCell ref="E6:E8"/>
    <mergeCell ref="Q6:Q8"/>
    <mergeCell ref="A10:A11"/>
    <mergeCell ref="E10:E11"/>
    <mergeCell ref="Q10:Q11"/>
    <mergeCell ref="A13:A14"/>
    <mergeCell ref="E13:E14"/>
    <mergeCell ref="Q13:Q14"/>
    <mergeCell ref="A18:A19"/>
    <mergeCell ref="E18:E19"/>
    <mergeCell ref="Q18:Q19"/>
    <mergeCell ref="A21:A22"/>
    <mergeCell ref="E21:E22"/>
    <mergeCell ref="Q21:Q22"/>
    <mergeCell ref="A24:A25"/>
    <mergeCell ref="E24:E25"/>
    <mergeCell ref="Q24:Q25"/>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BC435-BC63-4742-8C97-F0E0F06DA394}">
  <dimension ref="A1:Q24"/>
  <sheetViews>
    <sheetView view="pageBreakPreview" topLeftCell="A10" zoomScale="50" zoomScaleNormal="60" zoomScaleSheetLayoutView="50" workbookViewId="0">
      <selection activeCell="B19" sqref="A19:XFD20"/>
    </sheetView>
  </sheetViews>
  <sheetFormatPr defaultColWidth="11.42578125" defaultRowHeight="14.45"/>
  <cols>
    <col min="1" max="1" width="23.85546875" customWidth="1"/>
    <col min="2" max="2" width="28.42578125" bestFit="1" customWidth="1"/>
    <col min="3" max="3" width="17.42578125" bestFit="1" customWidth="1"/>
    <col min="4" max="4" width="31.42578125" bestFit="1" customWidth="1"/>
    <col min="5" max="5" width="18.42578125" customWidth="1"/>
    <col min="6" max="10" width="18.42578125" style="3" customWidth="1"/>
    <col min="11" max="11" width="17.5703125" bestFit="1" customWidth="1"/>
    <col min="12" max="12" width="21.7109375" bestFit="1" customWidth="1"/>
    <col min="13" max="13" width="16.5703125" bestFit="1" customWidth="1"/>
    <col min="14" max="14" width="18.5703125" bestFit="1" customWidth="1"/>
    <col min="15" max="15" width="18.5703125" customWidth="1"/>
    <col min="16" max="16" width="17.5703125" style="3" customWidth="1"/>
    <col min="17" max="17" width="46.42578125" customWidth="1"/>
  </cols>
  <sheetData>
    <row r="1" spans="1:17">
      <c r="A1" s="2" t="s">
        <v>0</v>
      </c>
      <c r="B1">
        <v>19.899999999999999</v>
      </c>
      <c r="C1" t="s">
        <v>1</v>
      </c>
    </row>
    <row r="2" spans="1:17">
      <c r="A2" s="2" t="s">
        <v>2</v>
      </c>
      <c r="B2">
        <v>110</v>
      </c>
      <c r="C2" t="s">
        <v>3</v>
      </c>
    </row>
    <row r="3" spans="1:17">
      <c r="A3" s="4" t="s">
        <v>4</v>
      </c>
      <c r="B3" s="5">
        <v>45721</v>
      </c>
    </row>
    <row r="4" spans="1:17" ht="29.1">
      <c r="A4" s="7" t="s">
        <v>5</v>
      </c>
      <c r="B4" s="7" t="s">
        <v>6</v>
      </c>
      <c r="C4" s="7" t="s">
        <v>7</v>
      </c>
      <c r="D4" s="7" t="s">
        <v>8</v>
      </c>
      <c r="E4" s="7" t="s">
        <v>9</v>
      </c>
      <c r="F4" s="7" t="s">
        <v>10</v>
      </c>
      <c r="G4" s="7" t="s">
        <v>11</v>
      </c>
      <c r="H4" s="7" t="s">
        <v>12</v>
      </c>
      <c r="I4" s="7" t="s">
        <v>13</v>
      </c>
      <c r="J4" s="7" t="s">
        <v>14</v>
      </c>
      <c r="K4" s="7" t="s">
        <v>15</v>
      </c>
      <c r="L4" s="7" t="s">
        <v>16</v>
      </c>
      <c r="M4" s="7" t="s">
        <v>17</v>
      </c>
      <c r="N4" s="7" t="s">
        <v>18</v>
      </c>
      <c r="O4" s="7" t="s">
        <v>19</v>
      </c>
      <c r="P4" s="8" t="s">
        <v>20</v>
      </c>
      <c r="Q4" s="7" t="s">
        <v>21</v>
      </c>
    </row>
    <row r="5" spans="1:17" ht="90" customHeight="1">
      <c r="A5" s="6"/>
      <c r="B5" s="6"/>
      <c r="C5" s="6"/>
      <c r="D5" s="6"/>
      <c r="E5" s="6"/>
      <c r="F5" s="7"/>
      <c r="G5" s="7"/>
      <c r="H5" s="7"/>
      <c r="I5" s="7"/>
      <c r="J5" s="7"/>
      <c r="K5" s="6"/>
      <c r="L5" s="6"/>
      <c r="M5" s="6"/>
      <c r="N5" s="6"/>
      <c r="O5" s="6"/>
      <c r="P5" s="7"/>
      <c r="Q5" s="9"/>
    </row>
    <row r="6" spans="1:17" ht="92.45" customHeight="1">
      <c r="A6" s="38">
        <v>19</v>
      </c>
      <c r="B6" s="10" t="s">
        <v>32</v>
      </c>
      <c r="C6" s="1" t="s">
        <v>24</v>
      </c>
      <c r="D6" s="25">
        <v>0.59646990740740746</v>
      </c>
      <c r="E6" s="31">
        <v>1</v>
      </c>
      <c r="F6" s="12">
        <v>3.98</v>
      </c>
      <c r="G6" s="12">
        <v>6.57</v>
      </c>
      <c r="H6" s="29">
        <v>3.9769999999999999</v>
      </c>
      <c r="I6" s="26">
        <v>6.5309999999999997</v>
      </c>
      <c r="J6" s="29">
        <v>113.66</v>
      </c>
      <c r="K6" s="13">
        <f>F6/$B$1</f>
        <v>0.2</v>
      </c>
      <c r="L6" s="13">
        <f>G6/$B$1</f>
        <v>0.33015075376884429</v>
      </c>
      <c r="M6" s="13">
        <f>H6/$B$1</f>
        <v>0.1998492462311558</v>
      </c>
      <c r="N6" s="13">
        <f>I6/$B$1</f>
        <v>0.32819095477386934</v>
      </c>
      <c r="O6" s="14">
        <f>J6/$B$2</f>
        <v>1.0332727272727273</v>
      </c>
      <c r="P6" s="12" t="s">
        <v>25</v>
      </c>
      <c r="Q6" s="40" t="s">
        <v>50</v>
      </c>
    </row>
    <row r="7" spans="1:17">
      <c r="A7" s="39"/>
      <c r="B7" s="10" t="s">
        <v>32</v>
      </c>
      <c r="C7" s="15" t="s">
        <v>24</v>
      </c>
      <c r="D7" s="27">
        <f>D6+0.00138888888888888</f>
        <v>0.59785879629629635</v>
      </c>
      <c r="E7" s="42"/>
      <c r="F7" s="12">
        <v>3.98</v>
      </c>
      <c r="G7" s="12">
        <v>6.57</v>
      </c>
      <c r="H7" s="28">
        <v>3.9710000000000001</v>
      </c>
      <c r="I7" s="28">
        <v>6.5140000000000002</v>
      </c>
      <c r="J7" s="30">
        <v>113.72</v>
      </c>
      <c r="K7" s="13">
        <f t="shared" ref="K7:N7" si="0">F7/$B$1</f>
        <v>0.2</v>
      </c>
      <c r="L7" s="13">
        <f t="shared" si="0"/>
        <v>0.33015075376884429</v>
      </c>
      <c r="M7" s="13">
        <f t="shared" si="0"/>
        <v>0.19954773869346734</v>
      </c>
      <c r="N7" s="13">
        <f t="shared" si="0"/>
        <v>0.32733668341708544</v>
      </c>
      <c r="O7" s="14">
        <f t="shared" ref="O7" si="1">J7/$B$2</f>
        <v>1.0338181818181817</v>
      </c>
      <c r="P7" s="11" t="s">
        <v>25</v>
      </c>
      <c r="Q7" s="41"/>
    </row>
    <row r="8" spans="1:17">
      <c r="K8" s="21"/>
      <c r="L8" s="21"/>
      <c r="M8" s="21"/>
      <c r="N8" s="21"/>
      <c r="O8" s="22"/>
    </row>
    <row r="9" spans="1:17" ht="93.6" customHeight="1">
      <c r="A9" s="31">
        <v>20</v>
      </c>
      <c r="B9" s="10" t="s">
        <v>32</v>
      </c>
      <c r="C9" s="1" t="s">
        <v>27</v>
      </c>
      <c r="D9" s="25">
        <v>0.5995949074074074</v>
      </c>
      <c r="E9" s="31">
        <v>1</v>
      </c>
      <c r="F9" s="12">
        <v>3.98</v>
      </c>
      <c r="G9" s="12">
        <v>6.57</v>
      </c>
      <c r="H9" s="29">
        <v>3.9649999999999999</v>
      </c>
      <c r="I9" s="26">
        <v>6.5330000000000004</v>
      </c>
      <c r="J9" s="26">
        <v>113.7</v>
      </c>
      <c r="K9" s="13">
        <v>0.95714285714285718</v>
      </c>
      <c r="L9" s="13">
        <v>-0.34285714285714286</v>
      </c>
      <c r="M9" s="13">
        <v>0.95714285714285718</v>
      </c>
      <c r="N9" s="13">
        <v>-0.3294285714285714</v>
      </c>
      <c r="O9" s="14">
        <v>1.0370434782608695</v>
      </c>
      <c r="P9" s="12" t="s">
        <v>25</v>
      </c>
      <c r="Q9" s="33" t="s">
        <v>51</v>
      </c>
    </row>
    <row r="10" spans="1:17">
      <c r="A10" s="32"/>
      <c r="B10" s="10" t="s">
        <v>32</v>
      </c>
      <c r="C10" s="1" t="s">
        <v>27</v>
      </c>
      <c r="D10" s="27">
        <f>D9+0.00138888888888888</f>
        <v>0.60098379629629628</v>
      </c>
      <c r="E10" s="32"/>
      <c r="F10" s="12">
        <v>3.98</v>
      </c>
      <c r="G10" s="12">
        <v>6.57</v>
      </c>
      <c r="H10" s="29">
        <v>3.976</v>
      </c>
      <c r="I10" s="26">
        <v>6.556</v>
      </c>
      <c r="J10" s="26">
        <v>113.8</v>
      </c>
      <c r="K10" s="13">
        <v>0.95714285714285718</v>
      </c>
      <c r="L10" s="13">
        <v>-0.34285714285714286</v>
      </c>
      <c r="M10" s="13">
        <v>0.96000000000000008</v>
      </c>
      <c r="N10" s="13">
        <v>-0.3294285714285714</v>
      </c>
      <c r="O10" s="14">
        <v>1.0383478260869565</v>
      </c>
      <c r="P10" s="12" t="s">
        <v>25</v>
      </c>
      <c r="Q10" s="33"/>
    </row>
    <row r="11" spans="1:17">
      <c r="K11" s="21"/>
      <c r="L11" s="21"/>
      <c r="M11" s="21"/>
      <c r="N11" s="21"/>
      <c r="O11" s="22"/>
    </row>
    <row r="12" spans="1:17" ht="108" customHeight="1">
      <c r="A12" s="31">
        <v>21</v>
      </c>
      <c r="B12" s="10" t="s">
        <v>32</v>
      </c>
      <c r="C12" s="1" t="s">
        <v>30</v>
      </c>
      <c r="D12" s="25">
        <v>0.60312500000000002</v>
      </c>
      <c r="E12" s="31">
        <v>1</v>
      </c>
      <c r="F12" s="12">
        <v>3.98</v>
      </c>
      <c r="G12" s="12">
        <v>6.57</v>
      </c>
      <c r="H12" s="26">
        <v>3.9580000000000002</v>
      </c>
      <c r="I12" s="26">
        <v>6.5289999999999999</v>
      </c>
      <c r="J12" s="26">
        <v>113.65</v>
      </c>
      <c r="K12" s="13">
        <v>0.95714285714285718</v>
      </c>
      <c r="L12" s="13">
        <v>-0.34285714285714286</v>
      </c>
      <c r="M12" s="13">
        <v>0.95885714285714296</v>
      </c>
      <c r="N12" s="13">
        <v>-0.3294285714285714</v>
      </c>
      <c r="O12" s="14">
        <v>1.0388695652173914</v>
      </c>
      <c r="P12" s="12" t="s">
        <v>25</v>
      </c>
      <c r="Q12" s="33" t="s">
        <v>52</v>
      </c>
    </row>
    <row r="13" spans="1:17">
      <c r="A13" s="32"/>
      <c r="B13" s="10" t="s">
        <v>32</v>
      </c>
      <c r="C13" s="1" t="s">
        <v>30</v>
      </c>
      <c r="D13" s="27">
        <f>D12+0.00138888888888888</f>
        <v>0.60451388888888891</v>
      </c>
      <c r="E13" s="32"/>
      <c r="F13" s="12">
        <v>3.98</v>
      </c>
      <c r="G13" s="12">
        <v>6.57</v>
      </c>
      <c r="H13" s="26">
        <v>3.9590000000000001</v>
      </c>
      <c r="I13" s="26">
        <v>6.5149999999999997</v>
      </c>
      <c r="J13" s="26">
        <v>113.58</v>
      </c>
      <c r="K13" s="13">
        <v>0.95714285714285718</v>
      </c>
      <c r="L13" s="13">
        <v>-0.34285714285714286</v>
      </c>
      <c r="M13" s="13">
        <v>0.95942857142857141</v>
      </c>
      <c r="N13" s="13">
        <v>-0.3294285714285714</v>
      </c>
      <c r="O13" s="14">
        <v>1.0376521739130435</v>
      </c>
      <c r="P13" s="12" t="s">
        <v>25</v>
      </c>
      <c r="Q13" s="33"/>
    </row>
    <row r="14" spans="1:17" ht="21">
      <c r="A14" s="43"/>
      <c r="B14" s="43"/>
      <c r="C14" s="43"/>
      <c r="D14" s="43"/>
      <c r="E14" s="43"/>
      <c r="F14" s="43"/>
      <c r="G14" s="43"/>
      <c r="H14" s="43"/>
      <c r="I14" s="43"/>
      <c r="J14" s="43"/>
      <c r="K14" s="43"/>
      <c r="L14" s="43"/>
      <c r="M14" s="43"/>
      <c r="N14" s="43"/>
      <c r="O14" s="43"/>
      <c r="P14" s="43"/>
      <c r="Q14" s="43"/>
    </row>
    <row r="16" spans="1:17" ht="29.1">
      <c r="A16" s="6" t="s">
        <v>5</v>
      </c>
      <c r="B16" s="6" t="s">
        <v>6</v>
      </c>
      <c r="C16" s="6" t="s">
        <v>7</v>
      </c>
      <c r="D16" s="6" t="s">
        <v>8</v>
      </c>
      <c r="E16" s="6" t="s">
        <v>9</v>
      </c>
      <c r="F16" s="7" t="s">
        <v>10</v>
      </c>
      <c r="G16" s="7" t="s">
        <v>11</v>
      </c>
      <c r="H16" s="7" t="s">
        <v>12</v>
      </c>
      <c r="I16" s="7" t="s">
        <v>13</v>
      </c>
      <c r="J16" s="7" t="s">
        <v>14</v>
      </c>
      <c r="K16" s="7" t="s">
        <v>15</v>
      </c>
      <c r="L16" s="7" t="s">
        <v>16</v>
      </c>
      <c r="M16" s="7" t="s">
        <v>17</v>
      </c>
      <c r="N16" s="7" t="s">
        <v>18</v>
      </c>
      <c r="O16" s="7" t="s">
        <v>19</v>
      </c>
      <c r="P16" s="8" t="s">
        <v>20</v>
      </c>
      <c r="Q16" s="7" t="s">
        <v>21</v>
      </c>
    </row>
    <row r="17" spans="1:17" ht="73.5" customHeight="1">
      <c r="A17" s="38">
        <v>22</v>
      </c>
      <c r="B17" s="10" t="s">
        <v>23</v>
      </c>
      <c r="C17" s="1" t="s">
        <v>24</v>
      </c>
      <c r="D17" s="25">
        <v>0.61006944444444444</v>
      </c>
      <c r="E17" s="31">
        <v>1</v>
      </c>
      <c r="F17" s="12">
        <v>3.98</v>
      </c>
      <c r="G17" s="12">
        <v>-6.57</v>
      </c>
      <c r="H17" s="29">
        <v>4.0030000000000001</v>
      </c>
      <c r="I17" s="26">
        <v>-6.5119999999999996</v>
      </c>
      <c r="J17" s="26">
        <v>112.7</v>
      </c>
      <c r="K17" s="20">
        <f>F17/$B$1</f>
        <v>0.2</v>
      </c>
      <c r="L17" s="20">
        <f>G17/$B$1</f>
        <v>-0.33015075376884429</v>
      </c>
      <c r="M17" s="20">
        <f>H17/$B$1</f>
        <v>0.20115577889447239</v>
      </c>
      <c r="N17" s="20">
        <f>I17/$B$1</f>
        <v>-0.32723618090452261</v>
      </c>
      <c r="O17" s="20">
        <f>J17/$B$2</f>
        <v>1.0245454545454546</v>
      </c>
      <c r="P17" s="12" t="s">
        <v>25</v>
      </c>
      <c r="Q17" s="40" t="s">
        <v>53</v>
      </c>
    </row>
    <row r="18" spans="1:17" ht="24" customHeight="1">
      <c r="A18" s="39"/>
      <c r="B18" s="10" t="s">
        <v>23</v>
      </c>
      <c r="C18" s="15" t="s">
        <v>24</v>
      </c>
      <c r="D18" s="27">
        <f>D17+0.00138888888888888</f>
        <v>0.61145833333333333</v>
      </c>
      <c r="E18" s="42"/>
      <c r="F18" s="12">
        <v>3.98</v>
      </c>
      <c r="G18" s="12">
        <v>-6.57</v>
      </c>
      <c r="H18" s="29">
        <v>4.0030000000000001</v>
      </c>
      <c r="I18" s="26">
        <v>-6.5119999999999996</v>
      </c>
      <c r="J18" s="26">
        <v>112.7</v>
      </c>
      <c r="K18" s="20">
        <f t="shared" ref="K18:N18" si="2">F18/$B$1</f>
        <v>0.2</v>
      </c>
      <c r="L18" s="20">
        <f t="shared" si="2"/>
        <v>-0.33015075376884429</v>
      </c>
      <c r="M18" s="20">
        <f t="shared" si="2"/>
        <v>0.20115577889447239</v>
      </c>
      <c r="N18" s="20">
        <f t="shared" si="2"/>
        <v>-0.32723618090452261</v>
      </c>
      <c r="O18" s="20">
        <f t="shared" ref="O18" si="3">J18/$B$2</f>
        <v>1.0245454545454546</v>
      </c>
      <c r="P18" s="11" t="s">
        <v>25</v>
      </c>
      <c r="Q18" s="41"/>
    </row>
    <row r="20" spans="1:17" ht="94.5" customHeight="1">
      <c r="A20" s="31">
        <v>23</v>
      </c>
      <c r="B20" s="10" t="s">
        <v>23</v>
      </c>
      <c r="C20" s="1" t="s">
        <v>27</v>
      </c>
      <c r="D20" s="25">
        <v>0.61261574074074077</v>
      </c>
      <c r="E20" s="31">
        <v>1</v>
      </c>
      <c r="F20" s="12">
        <v>3.98</v>
      </c>
      <c r="G20" s="12">
        <v>-6.57</v>
      </c>
      <c r="H20" s="26">
        <v>3.9849999999999999</v>
      </c>
      <c r="I20" s="29">
        <v>-6.5250000000000004</v>
      </c>
      <c r="J20" s="26">
        <v>112.65</v>
      </c>
      <c r="K20" s="13">
        <f t="shared" ref="K20:N21" si="4">F20/$B$1</f>
        <v>0.2</v>
      </c>
      <c r="L20" s="13">
        <f t="shared" si="4"/>
        <v>-0.33015075376884429</v>
      </c>
      <c r="M20" s="13">
        <f t="shared" si="4"/>
        <v>0.20025125628140705</v>
      </c>
      <c r="N20" s="13">
        <f t="shared" si="4"/>
        <v>-0.32788944723618096</v>
      </c>
      <c r="O20" s="14">
        <f>J20/$B$2</f>
        <v>1.0240909090909092</v>
      </c>
      <c r="P20" s="12" t="s">
        <v>25</v>
      </c>
      <c r="Q20" s="33" t="s">
        <v>54</v>
      </c>
    </row>
    <row r="21" spans="1:17">
      <c r="A21" s="32"/>
      <c r="B21" s="10" t="s">
        <v>23</v>
      </c>
      <c r="C21" s="1" t="s">
        <v>27</v>
      </c>
      <c r="D21" s="25">
        <f>D20+0.00138888888888888</f>
        <v>0.61400462962962965</v>
      </c>
      <c r="E21" s="32"/>
      <c r="F21" s="12">
        <v>3.98</v>
      </c>
      <c r="G21" s="12">
        <v>-6.57</v>
      </c>
      <c r="H21" s="26">
        <v>3.9550000000000001</v>
      </c>
      <c r="I21" s="29">
        <v>-6.5019999999999998</v>
      </c>
      <c r="J21" s="26">
        <v>112.67</v>
      </c>
      <c r="K21" s="13">
        <f t="shared" si="4"/>
        <v>0.2</v>
      </c>
      <c r="L21" s="13">
        <f t="shared" si="4"/>
        <v>-0.33015075376884429</v>
      </c>
      <c r="M21" s="13">
        <f t="shared" si="4"/>
        <v>0.19874371859296483</v>
      </c>
      <c r="N21" s="13">
        <f t="shared" si="4"/>
        <v>-0.32673366834170853</v>
      </c>
      <c r="O21" s="14">
        <f>J21/$B$2</f>
        <v>1.0242727272727272</v>
      </c>
      <c r="P21" s="12" t="s">
        <v>25</v>
      </c>
      <c r="Q21" s="33"/>
    </row>
    <row r="22" spans="1:17">
      <c r="K22" s="23"/>
      <c r="L22" s="23"/>
      <c r="M22" s="23"/>
      <c r="N22" s="23"/>
      <c r="O22" s="22"/>
    </row>
    <row r="23" spans="1:17" ht="95.1" customHeight="1">
      <c r="A23" s="31">
        <v>24</v>
      </c>
      <c r="B23" s="10" t="s">
        <v>23</v>
      </c>
      <c r="C23" s="1" t="s">
        <v>30</v>
      </c>
      <c r="D23" s="25">
        <v>0.61550925925925926</v>
      </c>
      <c r="E23" s="31">
        <v>1</v>
      </c>
      <c r="F23" s="12">
        <v>3.98</v>
      </c>
      <c r="G23" s="12">
        <v>-6.57</v>
      </c>
      <c r="H23" s="26">
        <v>3.9649999999999999</v>
      </c>
      <c r="I23" s="26">
        <v>-6.5439999999999996</v>
      </c>
      <c r="J23" s="26">
        <v>112.74</v>
      </c>
      <c r="K23" s="13">
        <f t="shared" ref="K23:N24" si="5">F23/$B$1</f>
        <v>0.2</v>
      </c>
      <c r="L23" s="13">
        <f t="shared" si="5"/>
        <v>-0.33015075376884429</v>
      </c>
      <c r="M23" s="13">
        <f t="shared" si="5"/>
        <v>0.19924623115577891</v>
      </c>
      <c r="N23" s="13">
        <f t="shared" si="5"/>
        <v>-0.32884422110552763</v>
      </c>
      <c r="O23" s="14">
        <f>J23/$B$2</f>
        <v>1.0249090909090908</v>
      </c>
      <c r="P23" s="12" t="s">
        <v>25</v>
      </c>
      <c r="Q23" s="33" t="s">
        <v>55</v>
      </c>
    </row>
    <row r="24" spans="1:17">
      <c r="A24" s="32"/>
      <c r="B24" s="10" t="s">
        <v>23</v>
      </c>
      <c r="C24" s="1" t="s">
        <v>30</v>
      </c>
      <c r="D24" s="25">
        <f>D23+0.00138888888888888</f>
        <v>0.61689814814814814</v>
      </c>
      <c r="E24" s="32"/>
      <c r="F24" s="12">
        <v>3.98</v>
      </c>
      <c r="G24" s="12">
        <v>-6.57</v>
      </c>
      <c r="H24" s="26">
        <v>3.964</v>
      </c>
      <c r="I24" s="29">
        <v>-6.532</v>
      </c>
      <c r="J24" s="26">
        <v>112.71</v>
      </c>
      <c r="K24" s="13">
        <f t="shared" si="5"/>
        <v>0.2</v>
      </c>
      <c r="L24" s="13">
        <f t="shared" si="5"/>
        <v>-0.33015075376884429</v>
      </c>
      <c r="M24" s="13">
        <f t="shared" si="5"/>
        <v>0.1991959798994975</v>
      </c>
      <c r="N24" s="13">
        <f t="shared" si="5"/>
        <v>-0.32824120603015078</v>
      </c>
      <c r="O24" s="14">
        <f>J24/$B$2</f>
        <v>1.0246363636363636</v>
      </c>
      <c r="P24" s="12" t="s">
        <v>25</v>
      </c>
      <c r="Q24" s="33"/>
    </row>
  </sheetData>
  <mergeCells count="19">
    <mergeCell ref="A6:A7"/>
    <mergeCell ref="E6:E7"/>
    <mergeCell ref="Q6:Q7"/>
    <mergeCell ref="A9:A10"/>
    <mergeCell ref="E9:E10"/>
    <mergeCell ref="Q9:Q10"/>
    <mergeCell ref="A12:A13"/>
    <mergeCell ref="E12:E13"/>
    <mergeCell ref="Q12:Q13"/>
    <mergeCell ref="A14:Q14"/>
    <mergeCell ref="A17:A18"/>
    <mergeCell ref="E17:E18"/>
    <mergeCell ref="Q17:Q18"/>
    <mergeCell ref="A20:A21"/>
    <mergeCell ref="E20:E21"/>
    <mergeCell ref="Q20:Q21"/>
    <mergeCell ref="A23:A24"/>
    <mergeCell ref="E23:E24"/>
    <mergeCell ref="Q23:Q24"/>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95427-E728-4FB7-9634-0DBCAF46E134}">
  <dimension ref="A1:Q24"/>
  <sheetViews>
    <sheetView tabSelected="1" zoomScale="50" zoomScaleNormal="50" zoomScaleSheetLayoutView="50" workbookViewId="0">
      <selection activeCell="F19" sqref="A19:XFD20"/>
    </sheetView>
  </sheetViews>
  <sheetFormatPr defaultColWidth="11.42578125" defaultRowHeight="14.45"/>
  <cols>
    <col min="1" max="1" width="23.85546875" customWidth="1"/>
    <col min="2" max="2" width="28.42578125" bestFit="1" customWidth="1"/>
    <col min="3" max="3" width="17.42578125" bestFit="1" customWidth="1"/>
    <col min="4" max="4" width="31.42578125" bestFit="1" customWidth="1"/>
    <col min="5" max="5" width="18.42578125" customWidth="1"/>
    <col min="6" max="10" width="18.42578125" style="3" customWidth="1"/>
    <col min="11" max="11" width="17.5703125" bestFit="1" customWidth="1"/>
    <col min="12" max="12" width="18.5703125" bestFit="1" customWidth="1"/>
    <col min="13" max="13" width="16.5703125" bestFit="1" customWidth="1"/>
    <col min="14" max="14" width="18.5703125" bestFit="1" customWidth="1"/>
    <col min="15" max="15" width="18.5703125" customWidth="1"/>
    <col min="16" max="16" width="17.5703125" style="3" customWidth="1"/>
    <col min="17" max="17" width="46.42578125" customWidth="1"/>
  </cols>
  <sheetData>
    <row r="1" spans="1:17">
      <c r="A1" s="2" t="s">
        <v>0</v>
      </c>
      <c r="B1">
        <v>19.899999999999999</v>
      </c>
      <c r="C1" t="s">
        <v>1</v>
      </c>
    </row>
    <row r="2" spans="1:17">
      <c r="A2" s="2" t="s">
        <v>2</v>
      </c>
      <c r="B2">
        <v>110</v>
      </c>
      <c r="C2" t="s">
        <v>3</v>
      </c>
    </row>
    <row r="3" spans="1:17">
      <c r="A3" s="4" t="s">
        <v>4</v>
      </c>
      <c r="B3" s="5">
        <v>45721</v>
      </c>
    </row>
    <row r="4" spans="1:17" ht="29.1">
      <c r="A4" s="7" t="s">
        <v>5</v>
      </c>
      <c r="B4" s="7" t="s">
        <v>6</v>
      </c>
      <c r="C4" s="7" t="s">
        <v>7</v>
      </c>
      <c r="D4" s="7" t="s">
        <v>8</v>
      </c>
      <c r="E4" s="7" t="s">
        <v>9</v>
      </c>
      <c r="F4" s="7" t="s">
        <v>10</v>
      </c>
      <c r="G4" s="7" t="s">
        <v>11</v>
      </c>
      <c r="H4" s="7" t="s">
        <v>12</v>
      </c>
      <c r="I4" s="7" t="s">
        <v>13</v>
      </c>
      <c r="J4" s="7" t="s">
        <v>14</v>
      </c>
      <c r="K4" s="7" t="s">
        <v>15</v>
      </c>
      <c r="L4" s="7" t="s">
        <v>16</v>
      </c>
      <c r="M4" s="7" t="s">
        <v>17</v>
      </c>
      <c r="N4" s="7" t="s">
        <v>18</v>
      </c>
      <c r="O4" s="7" t="s">
        <v>19</v>
      </c>
      <c r="P4" s="8" t="s">
        <v>20</v>
      </c>
      <c r="Q4" s="7" t="s">
        <v>21</v>
      </c>
    </row>
    <row r="5" spans="1:17" ht="72.599999999999994">
      <c r="A5" s="6"/>
      <c r="B5" s="6"/>
      <c r="C5" s="6"/>
      <c r="D5" s="6"/>
      <c r="E5" s="6"/>
      <c r="F5" s="7"/>
      <c r="G5" s="7"/>
      <c r="H5" s="7"/>
      <c r="I5" s="7"/>
      <c r="J5" s="7"/>
      <c r="K5" s="6"/>
      <c r="L5" s="6"/>
      <c r="M5" s="6"/>
      <c r="N5" s="6"/>
      <c r="O5" s="6"/>
      <c r="P5" s="7"/>
      <c r="Q5" s="9" t="s">
        <v>56</v>
      </c>
    </row>
    <row r="6" spans="1:17" ht="92.45" customHeight="1">
      <c r="A6" s="38">
        <v>25</v>
      </c>
      <c r="B6" s="10" t="s">
        <v>32</v>
      </c>
      <c r="C6" s="1" t="s">
        <v>24</v>
      </c>
      <c r="D6" s="25">
        <v>0.62083333333333335</v>
      </c>
      <c r="E6" s="31">
        <v>1</v>
      </c>
      <c r="F6" s="12">
        <v>11.44</v>
      </c>
      <c r="G6" s="12">
        <v>6.57</v>
      </c>
      <c r="H6" s="26">
        <v>11.41</v>
      </c>
      <c r="I6" s="26">
        <v>6.5449999999999999</v>
      </c>
      <c r="J6" s="26">
        <v>113.7</v>
      </c>
      <c r="K6" s="13">
        <f>F6/$B$1</f>
        <v>0.57487437185929646</v>
      </c>
      <c r="L6" s="13">
        <f>G6/$B$1</f>
        <v>0.33015075376884429</v>
      </c>
      <c r="M6" s="13">
        <f>H6/$B$1</f>
        <v>0.57336683417085432</v>
      </c>
      <c r="N6" s="13">
        <f>I6/$B$1</f>
        <v>0.32889447236180908</v>
      </c>
      <c r="O6" s="14">
        <f>J6/$B$2</f>
        <v>1.0336363636363637</v>
      </c>
      <c r="P6" s="12" t="s">
        <v>25</v>
      </c>
      <c r="Q6" s="40" t="s">
        <v>57</v>
      </c>
    </row>
    <row r="7" spans="1:17">
      <c r="A7" s="39"/>
      <c r="B7" s="10" t="s">
        <v>32</v>
      </c>
      <c r="C7" s="15" t="s">
        <v>24</v>
      </c>
      <c r="D7" s="27">
        <f>D6+0.00138888888888888</f>
        <v>0.62222222222222223</v>
      </c>
      <c r="E7" s="42"/>
      <c r="F7" s="12">
        <v>11.44</v>
      </c>
      <c r="G7" s="12">
        <v>6.57</v>
      </c>
      <c r="H7" s="28">
        <v>11.507</v>
      </c>
      <c r="I7" s="28">
        <v>6.5309999999999997</v>
      </c>
      <c r="J7" s="28">
        <v>113.77</v>
      </c>
      <c r="K7" s="13">
        <f t="shared" ref="K7:N7" si="0">F7/$B$1</f>
        <v>0.57487437185929646</v>
      </c>
      <c r="L7" s="13">
        <f t="shared" si="0"/>
        <v>0.33015075376884429</v>
      </c>
      <c r="M7" s="13">
        <f t="shared" si="0"/>
        <v>0.57824120603015083</v>
      </c>
      <c r="N7" s="13">
        <f t="shared" si="0"/>
        <v>0.32819095477386934</v>
      </c>
      <c r="O7" s="14">
        <f t="shared" ref="O7" si="1">J7/$B$2</f>
        <v>1.0342727272727272</v>
      </c>
      <c r="P7" s="11" t="s">
        <v>25</v>
      </c>
      <c r="Q7" s="41"/>
    </row>
    <row r="8" spans="1:17">
      <c r="K8" s="21"/>
      <c r="L8" s="21"/>
      <c r="M8" s="21"/>
      <c r="N8" s="21"/>
      <c r="O8" s="22"/>
    </row>
    <row r="9" spans="1:17" ht="93.6" customHeight="1">
      <c r="A9" s="31">
        <v>26</v>
      </c>
      <c r="B9" s="10" t="s">
        <v>32</v>
      </c>
      <c r="C9" s="1" t="s">
        <v>27</v>
      </c>
      <c r="D9" s="25">
        <v>0.62314814814814812</v>
      </c>
      <c r="E9" s="31">
        <v>1</v>
      </c>
      <c r="F9" s="12">
        <v>11.44</v>
      </c>
      <c r="G9" s="12">
        <v>6.57</v>
      </c>
      <c r="H9" s="26">
        <v>11.455</v>
      </c>
      <c r="I9" s="26">
        <v>6.5549999999999997</v>
      </c>
      <c r="J9" s="26">
        <v>113.8</v>
      </c>
      <c r="K9" s="13">
        <f t="shared" ref="K9:N10" si="2">F9/$B$1</f>
        <v>0.57487437185929646</v>
      </c>
      <c r="L9" s="13">
        <f t="shared" si="2"/>
        <v>0.33015075376884429</v>
      </c>
      <c r="M9" s="13">
        <f t="shared" si="2"/>
        <v>0.57562814070351764</v>
      </c>
      <c r="N9" s="13">
        <f t="shared" si="2"/>
        <v>0.3293969849246231</v>
      </c>
      <c r="O9" s="14">
        <f>J9/$B$2</f>
        <v>1.0345454545454544</v>
      </c>
      <c r="P9" s="12" t="s">
        <v>25</v>
      </c>
      <c r="Q9" s="33" t="s">
        <v>58</v>
      </c>
    </row>
    <row r="10" spans="1:17">
      <c r="A10" s="32"/>
      <c r="B10" s="10" t="s">
        <v>32</v>
      </c>
      <c r="C10" s="1" t="s">
        <v>27</v>
      </c>
      <c r="D10" s="27">
        <f>D9+0.00138888888888888</f>
        <v>0.624537037037037</v>
      </c>
      <c r="E10" s="32"/>
      <c r="F10" s="12">
        <v>11.44</v>
      </c>
      <c r="G10" s="12">
        <v>6.57</v>
      </c>
      <c r="H10" s="26">
        <v>11.462</v>
      </c>
      <c r="I10" s="26">
        <v>6.5590000000000002</v>
      </c>
      <c r="J10" s="26">
        <v>113.78</v>
      </c>
      <c r="K10" s="13">
        <f t="shared" si="2"/>
        <v>0.57487437185929646</v>
      </c>
      <c r="L10" s="13">
        <f t="shared" si="2"/>
        <v>0.33015075376884429</v>
      </c>
      <c r="M10" s="13">
        <f t="shared" si="2"/>
        <v>0.57597989949748751</v>
      </c>
      <c r="N10" s="13">
        <f t="shared" si="2"/>
        <v>0.32959798994974876</v>
      </c>
      <c r="O10" s="14">
        <f>J10/$B$2</f>
        <v>1.0343636363636364</v>
      </c>
      <c r="P10" s="12" t="s">
        <v>25</v>
      </c>
      <c r="Q10" s="33"/>
    </row>
    <row r="11" spans="1:17">
      <c r="K11" s="21"/>
      <c r="L11" s="21"/>
      <c r="M11" s="21"/>
      <c r="N11" s="21"/>
      <c r="O11" s="22"/>
    </row>
    <row r="12" spans="1:17" ht="86.1" customHeight="1">
      <c r="A12" s="31">
        <v>27</v>
      </c>
      <c r="B12" s="10" t="s">
        <v>32</v>
      </c>
      <c r="C12" s="10" t="s">
        <v>30</v>
      </c>
      <c r="D12" s="25">
        <v>0.62563657407407403</v>
      </c>
      <c r="E12" s="31">
        <v>1</v>
      </c>
      <c r="F12" s="12">
        <v>11.44</v>
      </c>
      <c r="G12" s="12">
        <v>6.57</v>
      </c>
      <c r="H12" s="26">
        <v>11.443</v>
      </c>
      <c r="I12" s="26">
        <v>6.5659999999999998</v>
      </c>
      <c r="J12" s="26">
        <v>113.88</v>
      </c>
      <c r="K12" s="13">
        <f t="shared" ref="K12:N13" si="3">F12/$B$1</f>
        <v>0.57487437185929646</v>
      </c>
      <c r="L12" s="13">
        <f t="shared" si="3"/>
        <v>0.33015075376884429</v>
      </c>
      <c r="M12" s="13">
        <f t="shared" si="3"/>
        <v>0.57502512562814068</v>
      </c>
      <c r="N12" s="13">
        <f t="shared" si="3"/>
        <v>0.32994974874371863</v>
      </c>
      <c r="O12" s="14">
        <f>J12/$B$2</f>
        <v>1.0352727272727271</v>
      </c>
      <c r="P12" s="12" t="s">
        <v>25</v>
      </c>
      <c r="Q12" s="33" t="s">
        <v>59</v>
      </c>
    </row>
    <row r="13" spans="1:17">
      <c r="A13" s="32"/>
      <c r="B13" s="10" t="s">
        <v>32</v>
      </c>
      <c r="C13" s="10" t="s">
        <v>30</v>
      </c>
      <c r="D13" s="27">
        <f>D12+0.00138888888888888</f>
        <v>0.62702546296296291</v>
      </c>
      <c r="E13" s="32"/>
      <c r="F13" s="12">
        <v>11.44</v>
      </c>
      <c r="G13" s="12">
        <v>6.57</v>
      </c>
      <c r="H13" s="26">
        <v>11.45</v>
      </c>
      <c r="I13" s="26">
        <v>6.5529999999999999</v>
      </c>
      <c r="J13" s="26">
        <v>113.8</v>
      </c>
      <c r="K13" s="13">
        <f t="shared" si="3"/>
        <v>0.57487437185929646</v>
      </c>
      <c r="L13" s="13">
        <f t="shared" si="3"/>
        <v>0.33015075376884429</v>
      </c>
      <c r="M13" s="13">
        <f t="shared" si="3"/>
        <v>0.57537688442211055</v>
      </c>
      <c r="N13" s="13">
        <f t="shared" si="3"/>
        <v>0.32929648241206033</v>
      </c>
      <c r="O13" s="14">
        <f>J13/$B$2</f>
        <v>1.0345454545454544</v>
      </c>
      <c r="P13" s="12" t="s">
        <v>25</v>
      </c>
      <c r="Q13" s="33"/>
    </row>
    <row r="14" spans="1:17" ht="23.45">
      <c r="A14" s="18"/>
      <c r="B14" s="18"/>
      <c r="C14" s="44"/>
      <c r="D14" s="44"/>
      <c r="E14" s="44"/>
      <c r="F14" s="44"/>
      <c r="G14" s="44"/>
      <c r="H14" s="44"/>
      <c r="I14" s="44"/>
      <c r="J14" s="44"/>
      <c r="K14" s="44"/>
      <c r="L14" s="44"/>
      <c r="M14" s="44"/>
      <c r="N14" s="44"/>
      <c r="O14" s="44"/>
      <c r="P14" s="44"/>
      <c r="Q14" s="44"/>
    </row>
    <row r="16" spans="1:17" ht="29.1">
      <c r="A16" s="6" t="s">
        <v>5</v>
      </c>
      <c r="B16" s="6" t="s">
        <v>6</v>
      </c>
      <c r="C16" s="6" t="s">
        <v>7</v>
      </c>
      <c r="D16" s="6" t="s">
        <v>8</v>
      </c>
      <c r="E16" s="6" t="s">
        <v>9</v>
      </c>
      <c r="F16" s="7" t="s">
        <v>10</v>
      </c>
      <c r="G16" s="7" t="s">
        <v>11</v>
      </c>
      <c r="H16" s="7" t="s">
        <v>12</v>
      </c>
      <c r="I16" s="7" t="s">
        <v>13</v>
      </c>
      <c r="J16" s="7" t="s">
        <v>14</v>
      </c>
      <c r="K16" s="7" t="s">
        <v>15</v>
      </c>
      <c r="L16" s="7" t="s">
        <v>16</v>
      </c>
      <c r="M16" s="7" t="s">
        <v>17</v>
      </c>
      <c r="N16" s="7" t="s">
        <v>18</v>
      </c>
      <c r="O16" s="7" t="s">
        <v>19</v>
      </c>
      <c r="P16" s="8" t="s">
        <v>20</v>
      </c>
      <c r="Q16" s="7" t="s">
        <v>21</v>
      </c>
    </row>
    <row r="17" spans="1:17" ht="57.95" customHeight="1">
      <c r="A17" s="38">
        <v>28</v>
      </c>
      <c r="B17" s="10" t="s">
        <v>23</v>
      </c>
      <c r="C17" s="1" t="s">
        <v>24</v>
      </c>
      <c r="D17" s="25">
        <v>0.62847222222222221</v>
      </c>
      <c r="E17" s="31">
        <v>1</v>
      </c>
      <c r="F17" s="12">
        <v>11.44</v>
      </c>
      <c r="G17" s="12">
        <v>-6.57</v>
      </c>
      <c r="H17" s="26">
        <v>11.452</v>
      </c>
      <c r="I17" s="29">
        <v>-6.524</v>
      </c>
      <c r="J17" s="26">
        <v>112.92</v>
      </c>
      <c r="K17" s="20">
        <f>F17/$B$1</f>
        <v>0.57487437185929646</v>
      </c>
      <c r="L17" s="20">
        <f>G17/$B$1</f>
        <v>-0.33015075376884429</v>
      </c>
      <c r="M17" s="20">
        <f>H17/$B$1</f>
        <v>0.57547738693467343</v>
      </c>
      <c r="N17" s="20">
        <f>I17/$B$1</f>
        <v>-0.32783919597989952</v>
      </c>
      <c r="O17" s="20">
        <f>J17/$B$2</f>
        <v>1.0265454545454546</v>
      </c>
      <c r="P17" s="12" t="s">
        <v>25</v>
      </c>
      <c r="Q17" s="40" t="s">
        <v>60</v>
      </c>
    </row>
    <row r="18" spans="1:17">
      <c r="A18" s="39"/>
      <c r="B18" s="10" t="s">
        <v>23</v>
      </c>
      <c r="C18" s="1" t="s">
        <v>24</v>
      </c>
      <c r="D18" s="27">
        <f>D17+0.00138888888888888</f>
        <v>0.62986111111111109</v>
      </c>
      <c r="E18" s="42"/>
      <c r="F18" s="12">
        <v>11.44</v>
      </c>
      <c r="G18" s="12">
        <v>-6.57</v>
      </c>
      <c r="H18" s="28">
        <v>11.448</v>
      </c>
      <c r="I18" s="30">
        <v>-6.28</v>
      </c>
      <c r="J18" s="28">
        <v>112.93</v>
      </c>
      <c r="K18" s="20">
        <f t="shared" ref="K18:N18" si="4">F18/$B$1</f>
        <v>0.57487437185929646</v>
      </c>
      <c r="L18" s="20">
        <f t="shared" si="4"/>
        <v>-0.33015075376884429</v>
      </c>
      <c r="M18" s="20">
        <f t="shared" si="4"/>
        <v>0.57527638190954777</v>
      </c>
      <c r="N18" s="20">
        <f t="shared" si="4"/>
        <v>-0.31557788944723619</v>
      </c>
      <c r="O18" s="20">
        <f t="shared" ref="O18" si="5">J18/$B$2</f>
        <v>1.0266363636363638</v>
      </c>
      <c r="P18" s="11" t="s">
        <v>25</v>
      </c>
      <c r="Q18" s="41"/>
    </row>
    <row r="20" spans="1:17" ht="94.5" customHeight="1">
      <c r="A20" s="31">
        <v>29</v>
      </c>
      <c r="B20" s="10" t="s">
        <v>23</v>
      </c>
      <c r="C20" s="1" t="s">
        <v>27</v>
      </c>
      <c r="D20" s="25">
        <v>0.63078703703703709</v>
      </c>
      <c r="E20" s="31">
        <v>1</v>
      </c>
      <c r="F20" s="12">
        <v>11.44</v>
      </c>
      <c r="G20" s="12">
        <v>-6.57</v>
      </c>
      <c r="H20" s="26">
        <v>11.46</v>
      </c>
      <c r="I20" s="29">
        <v>-6.5279999999999996</v>
      </c>
      <c r="J20" s="26">
        <v>112.92</v>
      </c>
      <c r="K20" s="13">
        <f t="shared" ref="K20:N21" si="6">F20/$B$1</f>
        <v>0.57487437185929646</v>
      </c>
      <c r="L20" s="13">
        <f t="shared" si="6"/>
        <v>-0.33015075376884429</v>
      </c>
      <c r="M20" s="13">
        <f t="shared" si="6"/>
        <v>0.57587939698492474</v>
      </c>
      <c r="N20" s="13">
        <f t="shared" si="6"/>
        <v>-0.32804020100502512</v>
      </c>
      <c r="O20" s="14">
        <f>J20/$B$2</f>
        <v>1.0265454545454546</v>
      </c>
      <c r="P20" s="12" t="s">
        <v>25</v>
      </c>
      <c r="Q20" s="33" t="s">
        <v>61</v>
      </c>
    </row>
    <row r="21" spans="1:17">
      <c r="A21" s="32"/>
      <c r="B21" s="10" t="s">
        <v>23</v>
      </c>
      <c r="C21" s="1" t="s">
        <v>27</v>
      </c>
      <c r="D21" s="27">
        <f>D20+0.00138888888888888</f>
        <v>0.63217592592592597</v>
      </c>
      <c r="E21" s="32"/>
      <c r="F21" s="12">
        <v>11.44</v>
      </c>
      <c r="G21" s="12">
        <v>-6.57</v>
      </c>
      <c r="H21" s="26">
        <v>11.455</v>
      </c>
      <c r="I21" s="29">
        <v>-6.5389999999999997</v>
      </c>
      <c r="J21" s="26">
        <v>112.89</v>
      </c>
      <c r="K21" s="13">
        <f t="shared" si="6"/>
        <v>0.57487437185929646</v>
      </c>
      <c r="L21" s="13">
        <f t="shared" si="6"/>
        <v>-0.33015075376884429</v>
      </c>
      <c r="M21" s="13">
        <f t="shared" si="6"/>
        <v>0.57562814070351764</v>
      </c>
      <c r="N21" s="13">
        <f t="shared" si="6"/>
        <v>-0.32859296482412059</v>
      </c>
      <c r="O21" s="14">
        <f>J21/$B$2</f>
        <v>1.0262727272727272</v>
      </c>
      <c r="P21" s="12" t="s">
        <v>25</v>
      </c>
      <c r="Q21" s="33"/>
    </row>
    <row r="22" spans="1:17">
      <c r="K22" s="23"/>
      <c r="L22" s="23"/>
      <c r="M22" s="23"/>
      <c r="N22" s="23"/>
      <c r="O22" s="22"/>
    </row>
    <row r="23" spans="1:17" ht="95.1" customHeight="1">
      <c r="A23" s="31">
        <v>30</v>
      </c>
      <c r="B23" s="10" t="s">
        <v>23</v>
      </c>
      <c r="C23" s="1" t="s">
        <v>30</v>
      </c>
      <c r="D23" s="25">
        <v>0.63373842592592589</v>
      </c>
      <c r="E23" s="31">
        <v>1</v>
      </c>
      <c r="F23" s="12">
        <v>11.44</v>
      </c>
      <c r="G23" s="12">
        <v>-6.57</v>
      </c>
      <c r="H23" s="26">
        <v>11.462999999999999</v>
      </c>
      <c r="I23" s="26">
        <v>-6.5309999999999997</v>
      </c>
      <c r="J23" s="29">
        <v>113</v>
      </c>
      <c r="K23" s="13">
        <f t="shared" ref="K23:N24" si="7">F23/$B$1</f>
        <v>0.57487437185929646</v>
      </c>
      <c r="L23" s="13">
        <f t="shared" si="7"/>
        <v>-0.33015075376884429</v>
      </c>
      <c r="M23" s="13">
        <f t="shared" si="7"/>
        <v>0.57603015075376884</v>
      </c>
      <c r="N23" s="13">
        <f t="shared" si="7"/>
        <v>-0.32819095477386934</v>
      </c>
      <c r="O23" s="14">
        <f>J23/$B$2</f>
        <v>1.0272727272727273</v>
      </c>
      <c r="P23" s="12" t="s">
        <v>25</v>
      </c>
      <c r="Q23" s="33" t="s">
        <v>62</v>
      </c>
    </row>
    <row r="24" spans="1:17">
      <c r="A24" s="32"/>
      <c r="B24" s="10" t="s">
        <v>23</v>
      </c>
      <c r="C24" s="1" t="s">
        <v>30</v>
      </c>
      <c r="D24" s="27">
        <f>D23+0.00138888888888888</f>
        <v>0.63512731481481477</v>
      </c>
      <c r="E24" s="32"/>
      <c r="F24" s="12">
        <v>11.44</v>
      </c>
      <c r="G24" s="12">
        <v>-6.57</v>
      </c>
      <c r="H24" s="26">
        <v>11.467000000000001</v>
      </c>
      <c r="I24" s="29">
        <v>-6.5309999999999997</v>
      </c>
      <c r="J24" s="29">
        <v>112.9</v>
      </c>
      <c r="K24" s="13">
        <f t="shared" si="7"/>
        <v>0.57487437185929646</v>
      </c>
      <c r="L24" s="13">
        <f t="shared" si="7"/>
        <v>-0.33015075376884429</v>
      </c>
      <c r="M24" s="13">
        <f t="shared" si="7"/>
        <v>0.5762311557788945</v>
      </c>
      <c r="N24" s="13">
        <f t="shared" si="7"/>
        <v>-0.32819095477386934</v>
      </c>
      <c r="O24" s="14">
        <f>J24/$B$2</f>
        <v>1.0263636363636364</v>
      </c>
      <c r="P24" s="12" t="s">
        <v>25</v>
      </c>
      <c r="Q24" s="33"/>
    </row>
  </sheetData>
  <mergeCells count="19">
    <mergeCell ref="A6:A7"/>
    <mergeCell ref="E6:E7"/>
    <mergeCell ref="Q6:Q7"/>
    <mergeCell ref="A9:A10"/>
    <mergeCell ref="E9:E10"/>
    <mergeCell ref="Q9:Q10"/>
    <mergeCell ref="A12:A13"/>
    <mergeCell ref="E12:E13"/>
    <mergeCell ref="Q12:Q13"/>
    <mergeCell ref="C14:Q14"/>
    <mergeCell ref="A17:A18"/>
    <mergeCell ref="E17:E18"/>
    <mergeCell ref="Q17:Q18"/>
    <mergeCell ref="A20:A21"/>
    <mergeCell ref="E20:E21"/>
    <mergeCell ref="Q20:Q21"/>
    <mergeCell ref="A23:A24"/>
    <mergeCell ref="E23:E24"/>
    <mergeCell ref="Q23:Q24"/>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1D69FB4A0EED4BA43020DFB5BB0559" ma:contentTypeVersion="15" ma:contentTypeDescription="Crear nuevo documento." ma:contentTypeScope="" ma:versionID="6fade37a5648fb1a71f669b3b837a93a">
  <xsd:schema xmlns:xsd="http://www.w3.org/2001/XMLSchema" xmlns:xs="http://www.w3.org/2001/XMLSchema" xmlns:p="http://schemas.microsoft.com/office/2006/metadata/properties" xmlns:ns2="4e80f067-8373-4786-9e47-d7fbe13f08c5" xmlns:ns3="0fb89d97-5a0e-49e7-97c3-b05442539a0b" targetNamespace="http://schemas.microsoft.com/office/2006/metadata/properties" ma:root="true" ma:fieldsID="6047b27f67efbc06c72a87a360d697ce" ns2:_="" ns3:_="">
    <xsd:import namespace="4e80f067-8373-4786-9e47-d7fbe13f08c5"/>
    <xsd:import namespace="0fb89d97-5a0e-49e7-97c3-b05442539a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0f067-8373-4786-9e47-d7fbe13f08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3a002e8b-b75a-4a1c-93af-4ddd33d347a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b89d97-5a0e-49e7-97c3-b05442539a0b"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eef5608f-d101-43c3-bba4-3f00110f03cd}" ma:internalName="TaxCatchAll" ma:showField="CatchAllData" ma:web="0fb89d97-5a0e-49e7-97c3-b05442539a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fb89d97-5a0e-49e7-97c3-b05442539a0b" xsi:nil="true"/>
    <lcf76f155ced4ddcb4097134ff3c332f xmlns="4e80f067-8373-4786-9e47-d7fbe13f08c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C5760B-10A1-400C-9E16-86EC99DD4D41}"/>
</file>

<file path=customXml/itemProps2.xml><?xml version="1.0" encoding="utf-8"?>
<ds:datastoreItem xmlns:ds="http://schemas.openxmlformats.org/officeDocument/2006/customXml" ds:itemID="{82858750-CE80-4C34-B1D5-E220BE285536}"/>
</file>

<file path=customXml/itemProps3.xml><?xml version="1.0" encoding="utf-8"?>
<ds:datastoreItem xmlns:ds="http://schemas.openxmlformats.org/officeDocument/2006/customXml" ds:itemID="{88964A9F-D3D4-4D27-8BB6-EFAF80AED3A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NEBY JENNYFER CASTRILLON GUTIERREZ</dc:creator>
  <cp:keywords/>
  <dc:description/>
  <cp:lastModifiedBy>Usuario invitado</cp:lastModifiedBy>
  <cp:revision/>
  <dcterms:created xsi:type="dcterms:W3CDTF">2019-09-16T14:16:40Z</dcterms:created>
  <dcterms:modified xsi:type="dcterms:W3CDTF">2025-04-23T15:30:47Z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0x010100EC1D69FB4A0EED4BA43020DFB5BB0559</vt:lpwstr>
  </property>
</Properties>
</file>