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D:\RESPALDO DISCO C\Rolando\Documents\IEB\PROYECTOS\Unidad de Pruebas de Generación\Renovables\23\837-23_BARANOA\02 Generada\Protocolos\PROTOCOLOS\CNO_1869_PQ\"/>
    </mc:Choice>
  </mc:AlternateContent>
  <xr:revisionPtr revIDLastSave="0" documentId="13_ncr:1_{DD63D901-8DA5-4A65-A7CF-4B03514706BE}" xr6:coauthVersionLast="47" xr6:coauthVersionMax="47" xr10:uidLastSave="{00000000-0000-0000-0000-000000000000}"/>
  <bookViews>
    <workbookView xWindow="-110" yWindow="-110" windowWidth="19420" windowHeight="10420" tabRatio="893" firstSheet="4" activeTab="4" xr2:uid="{C18005DF-F42C-4457-93FF-38D425B9E844}"/>
  </bookViews>
  <sheets>
    <sheet name="Punto_1791_-657_657" sheetId="27" r:id="rId1"/>
    <sheet name="Punto_199_-457_457" sheetId="28" r:id="rId2"/>
    <sheet name="Punto_199_-199_199" sheetId="29" r:id="rId3"/>
    <sheet name="Punto_398_-657_657" sheetId="30" r:id="rId4"/>
    <sheet name="Punto_1144_-657_657" sheetId="31" r:id="rId5"/>
  </sheets>
  <externalReferences>
    <externalReference r:id="rId6"/>
    <externalReference r:id="rId7"/>
    <externalReference r:id="rId8"/>
  </externalReferences>
  <definedNames>
    <definedName name="Error" localSheetId="4">[1]Errores!$B$15</definedName>
    <definedName name="Error" localSheetId="3">[1]Errores!$B$15</definedName>
    <definedName name="Error">[1]Errores!$B$15</definedName>
    <definedName name="ErrorMedi" localSheetId="4">[1]Errores!$B$17</definedName>
    <definedName name="ErrorMedi" localSheetId="3">[1]Errores!$B$17</definedName>
    <definedName name="ErrorMedi">[1]Errores!$B$17</definedName>
    <definedName name="KnownP1">'[2]Ajustes Sub'!$L$3:$L$1000</definedName>
    <definedName name="KnownP2">'[2]Ajustes Sub'!$M$3:$M$1000</definedName>
    <definedName name="KnownP3">'[2]Ajustes Sub'!$N$3:$N$1000</definedName>
    <definedName name="P1Medido">'[3]Tabla Resultados'!$F$6</definedName>
    <definedName name="P2Medido">'[3]Tabla Resultados'!$F$7</definedName>
    <definedName name="P3Medido">'[3]Tabla Resultados'!$F$8</definedName>
    <definedName name="P4Medido">'[3]Tabla Resultados'!$F$9</definedName>
    <definedName name="P5Medido">'[3]Tabla Resultados'!$F$10</definedName>
    <definedName name="P6Medido">'[3]Tabla Resultados'!$F$11</definedName>
    <definedName name="P7Medido">'[3]Tabla Resultados'!$F$12</definedName>
    <definedName name="P8Medido">'[3]Tabla Resultados'!$F$13</definedName>
    <definedName name="PPruebaSobre1">[3]Señales!$G$7</definedName>
    <definedName name="PPruebaSobre2">[3]Señales!$G$8</definedName>
    <definedName name="PPruebaSobre3">[3]Señales!$G$9</definedName>
    <definedName name="PPruebaSobre4">[3]Señales!$G$10</definedName>
    <definedName name="PPruebaSub1">[3]Señales!$G$13</definedName>
    <definedName name="PPruebaSub2">[3]Señales!$G$14</definedName>
    <definedName name="PPruebaSub3">[3]Señales!$G$15</definedName>
    <definedName name="PPruebaSub4">[3]Señales!$G$16</definedName>
    <definedName name="Psob2">'[2]Ajustes Sobre'!$M$3:$M$1000</definedName>
    <definedName name="Psob3">'[2]Ajustes Sobre'!$N$3:$N$1000</definedName>
    <definedName name="Q1Corregido">'[3]Tabla Resultados'!$H$6</definedName>
    <definedName name="Q1Corregido_1" localSheetId="4">#REF!</definedName>
    <definedName name="Q1Corregido_1" localSheetId="3">#REF!</definedName>
    <definedName name="Q1Corregido_1">#REF!</definedName>
    <definedName name="Q1Corregido_2" localSheetId="4">#REF!</definedName>
    <definedName name="Q1Corregido_2" localSheetId="3">#REF!</definedName>
    <definedName name="Q1Corregido_2">#REF!</definedName>
    <definedName name="Q1Corregido_3" localSheetId="4">#REF!</definedName>
    <definedName name="Q1Corregido_3" localSheetId="3">#REF!</definedName>
    <definedName name="Q1Corregido_3">#REF!</definedName>
    <definedName name="Q1Corregido_4" localSheetId="4">#REF!</definedName>
    <definedName name="Q1Corregido_4" localSheetId="3">#REF!</definedName>
    <definedName name="Q1Corregido_4">#REF!</definedName>
    <definedName name="Q1Corregido_5" localSheetId="4">#REF!</definedName>
    <definedName name="Q1Corregido_5" localSheetId="3">#REF!</definedName>
    <definedName name="Q1Corregido_5">#REF!</definedName>
    <definedName name="Q1Corregido_6" localSheetId="4">#REF!</definedName>
    <definedName name="Q1Corregido_6" localSheetId="3">#REF!</definedName>
    <definedName name="Q1Corregido_6">#REF!</definedName>
    <definedName name="Q1Medido">'[3]Tabla Resultados'!$G$6</definedName>
    <definedName name="Q2Corregido">'[3]Tabla Resultados'!$H$7</definedName>
    <definedName name="Q2Medido">'[3]Tabla Resultados'!$G$7</definedName>
    <definedName name="Q3Corregido">'[3]Tabla Resultados'!$H$8</definedName>
    <definedName name="Q4Corregido">'[3]Tabla Resultados'!$H$9</definedName>
    <definedName name="Q4Medido" localSheetId="4">[1]Tolerancias!#REF!</definedName>
    <definedName name="Q4Medido" localSheetId="3">[1]Tolerancias!#REF!</definedName>
    <definedName name="Q4Medido">[1]Tolerancias!#REF!</definedName>
    <definedName name="Q5Corregido">'[3]Tabla Resultados'!$H$10</definedName>
    <definedName name="Q5Medido">'[3]Tabla Resultados'!$G$10</definedName>
    <definedName name="Q6Corregido">'[3]Tabla Resultados'!$H$11</definedName>
    <definedName name="Q6Medido">'[3]Tabla Resultados'!$G$11</definedName>
    <definedName name="Q7Corregido">'[3]Tabla Resultados'!$H$12</definedName>
    <definedName name="Q7Medido">'[3]Tabla Resultados'!$G$12</definedName>
    <definedName name="Q8Corregido">'[3]Tabla Resultados'!$H$13</definedName>
    <definedName name="Q8Medido">'[3]Tabla Resultados'!$G$13</definedName>
    <definedName name="QPruebaSobre1">[3]Señales!$H$7</definedName>
    <definedName name="QPruebaSobre2">[3]Señales!$H$8</definedName>
    <definedName name="QPruebaSobre3">[3]Señales!$H$9</definedName>
    <definedName name="QPruebaSobre4">[3]Señales!$H$10</definedName>
    <definedName name="QPruebaSub1">[3]Señales!$H$13</definedName>
    <definedName name="QPruebaSub2">[3]Señales!$H$14</definedName>
    <definedName name="QPruebaSub3">[3]Señales!$H$15</definedName>
    <definedName name="QPruebaSub4">[3]Señales!$H$16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31" l="1"/>
  <c r="N24" i="31"/>
  <c r="M24" i="31"/>
  <c r="L24" i="31"/>
  <c r="K24" i="31"/>
  <c r="D24" i="31"/>
  <c r="O23" i="31"/>
  <c r="N23" i="31"/>
  <c r="M23" i="31"/>
  <c r="L23" i="31"/>
  <c r="K23" i="31"/>
  <c r="O21" i="31"/>
  <c r="N21" i="31"/>
  <c r="M21" i="31"/>
  <c r="L21" i="31"/>
  <c r="K21" i="31"/>
  <c r="D21" i="31"/>
  <c r="O20" i="31"/>
  <c r="N20" i="31"/>
  <c r="M20" i="31"/>
  <c r="L20" i="31"/>
  <c r="K20" i="31"/>
  <c r="O18" i="31"/>
  <c r="N18" i="31"/>
  <c r="M18" i="31"/>
  <c r="L18" i="31"/>
  <c r="K18" i="31"/>
  <c r="D18" i="31"/>
  <c r="O17" i="31"/>
  <c r="N17" i="31"/>
  <c r="M17" i="31"/>
  <c r="L17" i="31"/>
  <c r="K17" i="31"/>
  <c r="O13" i="31"/>
  <c r="N13" i="31"/>
  <c r="M13" i="31"/>
  <c r="L13" i="31"/>
  <c r="K13" i="31"/>
  <c r="D13" i="31"/>
  <c r="O12" i="31"/>
  <c r="N12" i="31"/>
  <c r="M12" i="31"/>
  <c r="L12" i="31"/>
  <c r="K12" i="31"/>
  <c r="O10" i="31"/>
  <c r="N10" i="31"/>
  <c r="M10" i="31"/>
  <c r="L10" i="31"/>
  <c r="K10" i="31"/>
  <c r="D10" i="31"/>
  <c r="O9" i="31"/>
  <c r="N9" i="31"/>
  <c r="M9" i="31"/>
  <c r="L9" i="31"/>
  <c r="K9" i="31"/>
  <c r="O7" i="31"/>
  <c r="N7" i="31"/>
  <c r="M7" i="31"/>
  <c r="L7" i="31"/>
  <c r="K7" i="31"/>
  <c r="D7" i="31"/>
  <c r="O6" i="31"/>
  <c r="N6" i="31"/>
  <c r="M6" i="31"/>
  <c r="L6" i="31"/>
  <c r="K6" i="31"/>
  <c r="O24" i="30"/>
  <c r="N24" i="30"/>
  <c r="M24" i="30"/>
  <c r="L24" i="30"/>
  <c r="K24" i="30"/>
  <c r="D24" i="30"/>
  <c r="O23" i="30"/>
  <c r="N23" i="30"/>
  <c r="M23" i="30"/>
  <c r="L23" i="30"/>
  <c r="K23" i="30"/>
  <c r="O21" i="30"/>
  <c r="N21" i="30"/>
  <c r="M21" i="30"/>
  <c r="L21" i="30"/>
  <c r="K21" i="30"/>
  <c r="D21" i="30"/>
  <c r="O20" i="30"/>
  <c r="N20" i="30"/>
  <c r="M20" i="30"/>
  <c r="L20" i="30"/>
  <c r="K20" i="30"/>
  <c r="O18" i="30"/>
  <c r="N18" i="30"/>
  <c r="M18" i="30"/>
  <c r="L18" i="30"/>
  <c r="K18" i="30"/>
  <c r="D18" i="30"/>
  <c r="O17" i="30"/>
  <c r="N17" i="30"/>
  <c r="M17" i="30"/>
  <c r="L17" i="30"/>
  <c r="K17" i="30"/>
  <c r="D13" i="30"/>
  <c r="D10" i="30"/>
  <c r="O7" i="30"/>
  <c r="N7" i="30"/>
  <c r="M7" i="30"/>
  <c r="L7" i="30"/>
  <c r="K7" i="30"/>
  <c r="D7" i="30"/>
  <c r="O6" i="30"/>
  <c r="N6" i="30"/>
  <c r="M6" i="30"/>
  <c r="L6" i="30"/>
  <c r="K6" i="30"/>
  <c r="O25" i="29"/>
  <c r="N25" i="29"/>
  <c r="M25" i="29"/>
  <c r="L25" i="29"/>
  <c r="K25" i="29"/>
  <c r="D25" i="29"/>
  <c r="O24" i="29"/>
  <c r="N24" i="29"/>
  <c r="M24" i="29"/>
  <c r="L24" i="29"/>
  <c r="K24" i="29"/>
  <c r="O22" i="29"/>
  <c r="N22" i="29"/>
  <c r="M22" i="29"/>
  <c r="L22" i="29"/>
  <c r="K22" i="29"/>
  <c r="D22" i="29"/>
  <c r="O21" i="29"/>
  <c r="N21" i="29"/>
  <c r="M21" i="29"/>
  <c r="L21" i="29"/>
  <c r="K21" i="29"/>
  <c r="O19" i="29"/>
  <c r="N19" i="29"/>
  <c r="M19" i="29"/>
  <c r="L19" i="29"/>
  <c r="K19" i="29"/>
  <c r="D19" i="29"/>
  <c r="O18" i="29"/>
  <c r="N18" i="29"/>
  <c r="M18" i="29"/>
  <c r="L18" i="29"/>
  <c r="K18" i="29"/>
  <c r="O14" i="29"/>
  <c r="N14" i="29"/>
  <c r="M14" i="29"/>
  <c r="L14" i="29"/>
  <c r="K14" i="29"/>
  <c r="O13" i="29"/>
  <c r="N13" i="29"/>
  <c r="M13" i="29"/>
  <c r="L13" i="29"/>
  <c r="K13" i="29"/>
  <c r="O11" i="29"/>
  <c r="N11" i="29"/>
  <c r="M11" i="29"/>
  <c r="L11" i="29"/>
  <c r="K11" i="29"/>
  <c r="D11" i="29"/>
  <c r="O10" i="29"/>
  <c r="N10" i="29"/>
  <c r="M10" i="29"/>
  <c r="L10" i="29"/>
  <c r="K10" i="29"/>
  <c r="O8" i="29"/>
  <c r="N8" i="29"/>
  <c r="M8" i="29"/>
  <c r="L8" i="29"/>
  <c r="K8" i="29"/>
  <c r="O7" i="29"/>
  <c r="N7" i="29"/>
  <c r="M7" i="29"/>
  <c r="L7" i="29"/>
  <c r="K7" i="29"/>
  <c r="D7" i="29"/>
  <c r="O6" i="29"/>
  <c r="N6" i="29"/>
  <c r="M6" i="29"/>
  <c r="L6" i="29"/>
  <c r="K6" i="29"/>
  <c r="O24" i="28"/>
  <c r="N24" i="28"/>
  <c r="M24" i="28"/>
  <c r="D24" i="28"/>
  <c r="O23" i="28"/>
  <c r="N23" i="28"/>
  <c r="M23" i="28"/>
  <c r="O21" i="28"/>
  <c r="N21" i="28"/>
  <c r="M21" i="28"/>
  <c r="D21" i="28"/>
  <c r="O20" i="28"/>
  <c r="N20" i="28"/>
  <c r="M20" i="28"/>
  <c r="O19" i="28"/>
  <c r="N19" i="28"/>
  <c r="M19" i="28"/>
  <c r="O18" i="28"/>
  <c r="N18" i="28"/>
  <c r="M18" i="28"/>
  <c r="D18" i="28"/>
  <c r="O17" i="28"/>
  <c r="N17" i="28"/>
  <c r="M17" i="28"/>
  <c r="G17" i="28"/>
  <c r="G20" i="28" s="1"/>
  <c r="O13" i="28"/>
  <c r="N13" i="28"/>
  <c r="M13" i="28"/>
  <c r="D13" i="28"/>
  <c r="O12" i="28"/>
  <c r="N12" i="28"/>
  <c r="M12" i="28"/>
  <c r="O10" i="28"/>
  <c r="N10" i="28"/>
  <c r="M10" i="28"/>
  <c r="D10" i="28"/>
  <c r="O9" i="28"/>
  <c r="N9" i="28"/>
  <c r="M9" i="28"/>
  <c r="G9" i="28"/>
  <c r="G12" i="28" s="1"/>
  <c r="L12" i="28" s="1"/>
  <c r="F9" i="28"/>
  <c r="K9" i="28" s="1"/>
  <c r="O7" i="28"/>
  <c r="N7" i="28"/>
  <c r="M7" i="28"/>
  <c r="G7" i="28"/>
  <c r="L7" i="28" s="1"/>
  <c r="F7" i="28"/>
  <c r="F10" i="28" s="1"/>
  <c r="D7" i="28"/>
  <c r="O6" i="28"/>
  <c r="N6" i="28"/>
  <c r="M6" i="28"/>
  <c r="L6" i="28"/>
  <c r="K6" i="28"/>
  <c r="O25" i="27"/>
  <c r="N25" i="27"/>
  <c r="M25" i="27"/>
  <c r="D25" i="27"/>
  <c r="O24" i="27"/>
  <c r="N24" i="27"/>
  <c r="M24" i="27"/>
  <c r="O22" i="27"/>
  <c r="N22" i="27"/>
  <c r="M22" i="27"/>
  <c r="D22" i="27"/>
  <c r="O21" i="27"/>
  <c r="N21" i="27"/>
  <c r="M21" i="27"/>
  <c r="G21" i="27"/>
  <c r="G24" i="27" s="1"/>
  <c r="F21" i="27"/>
  <c r="F24" i="27" s="1"/>
  <c r="O19" i="27"/>
  <c r="N19" i="27"/>
  <c r="M19" i="27"/>
  <c r="G19" i="27"/>
  <c r="L19" i="27" s="1"/>
  <c r="F19" i="27"/>
  <c r="K19" i="27" s="1"/>
  <c r="D19" i="27"/>
  <c r="O18" i="27"/>
  <c r="N18" i="27"/>
  <c r="M18" i="27"/>
  <c r="L18" i="27"/>
  <c r="K18" i="27"/>
  <c r="O13" i="27"/>
  <c r="N13" i="27"/>
  <c r="M13" i="27"/>
  <c r="L13" i="27"/>
  <c r="K13" i="27"/>
  <c r="D13" i="27"/>
  <c r="O12" i="27"/>
  <c r="N12" i="27"/>
  <c r="M12" i="27"/>
  <c r="L12" i="27"/>
  <c r="K12" i="27"/>
  <c r="O10" i="27"/>
  <c r="N10" i="27"/>
  <c r="M10" i="27"/>
  <c r="L10" i="27"/>
  <c r="K10" i="27"/>
  <c r="D10" i="27"/>
  <c r="O9" i="27"/>
  <c r="N9" i="27"/>
  <c r="M9" i="27"/>
  <c r="L9" i="27"/>
  <c r="K9" i="27"/>
  <c r="O7" i="27"/>
  <c r="N7" i="27"/>
  <c r="M7" i="27"/>
  <c r="L7" i="27"/>
  <c r="K7" i="27"/>
  <c r="D7" i="27"/>
  <c r="O6" i="27"/>
  <c r="N6" i="27"/>
  <c r="M6" i="27"/>
  <c r="L6" i="27"/>
  <c r="K6" i="27"/>
  <c r="L9" i="28" l="1"/>
  <c r="F12" i="28"/>
  <c r="K12" i="28" s="1"/>
  <c r="G18" i="28"/>
  <c r="L18" i="28" s="1"/>
  <c r="G25" i="27"/>
  <c r="L25" i="27" s="1"/>
  <c r="L24" i="27"/>
  <c r="K10" i="28"/>
  <c r="F13" i="28"/>
  <c r="K13" i="28" s="1"/>
  <c r="K24" i="27"/>
  <c r="F25" i="27"/>
  <c r="K25" i="27" s="1"/>
  <c r="G23" i="28"/>
  <c r="L23" i="28" s="1"/>
  <c r="L20" i="28"/>
  <c r="G21" i="28"/>
  <c r="G10" i="28"/>
  <c r="L17" i="28"/>
  <c r="G19" i="28"/>
  <c r="F22" i="27"/>
  <c r="K22" i="27" s="1"/>
  <c r="K21" i="27"/>
  <c r="F17" i="28"/>
  <c r="G22" i="27"/>
  <c r="L22" i="27" s="1"/>
  <c r="K7" i="28"/>
  <c r="L21" i="27"/>
  <c r="L21" i="28" l="1"/>
  <c r="G24" i="28"/>
  <c r="L24" i="28" s="1"/>
  <c r="F18" i="28"/>
  <c r="F20" i="28"/>
  <c r="K17" i="28"/>
  <c r="G13" i="28"/>
  <c r="L13" i="28" s="1"/>
  <c r="L10" i="28"/>
  <c r="L19" i="28"/>
  <c r="K20" i="28" l="1"/>
  <c r="F23" i="28"/>
  <c r="K23" i="28" s="1"/>
  <c r="F19" i="28"/>
  <c r="F21" i="28"/>
  <c r="K18" i="28"/>
  <c r="F24" i="28" l="1"/>
  <c r="K24" i="28" s="1"/>
  <c r="K21" i="28"/>
  <c r="K19" i="28"/>
</calcChain>
</file>

<file path=xl/sharedStrings.xml><?xml version="1.0" encoding="utf-8"?>
<sst xmlns="http://schemas.openxmlformats.org/spreadsheetml/2006/main" count="416" uniqueCount="63">
  <si>
    <t>Potencia nominal</t>
  </si>
  <si>
    <t>MW</t>
  </si>
  <si>
    <t>Tensión nominal</t>
  </si>
  <si>
    <t>kV</t>
  </si>
  <si>
    <t>fecha</t>
  </si>
  <si>
    <t>Punto</t>
  </si>
  <si>
    <t>Región</t>
  </si>
  <si>
    <t>Modo de control</t>
  </si>
  <si>
    <t>Hora en el que se alcanza el punto</t>
  </si>
  <si>
    <t>Tiempo en el punto</t>
  </si>
  <si>
    <t>P esperado (MW)*</t>
  </si>
  <si>
    <t>Q esperado (MVAR)*</t>
  </si>
  <si>
    <t>P medido (MW)*</t>
  </si>
  <si>
    <t>Q medido (MVAR)*</t>
  </si>
  <si>
    <t>Tensión (kV)*</t>
  </si>
  <si>
    <t>P esperado (p.u)*</t>
  </si>
  <si>
    <t>Q esperado (p.u)*</t>
  </si>
  <si>
    <t>P medido (p.u)*</t>
  </si>
  <si>
    <t>Q medido (p.u)*</t>
  </si>
  <si>
    <t>Tensión (p.u)*</t>
  </si>
  <si>
    <t>Causa del límite obtenido</t>
  </si>
  <si>
    <t>Observaciones</t>
  </si>
  <si>
    <t>El recurso solar permitió realizar la pruebas asociada al punto del 90% de Pn, este se consigna dentro del informe preliminar dado que este se realizó siguiendo las indicaciones del acuerdo CNO 1869, es importante resaltar que este punto no estaba dentro del análisis de puntos inicial, pero debido al recurso que se tenia durante las pruebas este de posible realizarlo.</t>
  </si>
  <si>
    <t>Absorción de potencia reactiva</t>
  </si>
  <si>
    <t>Tensión</t>
  </si>
  <si>
    <t>Ninguna</t>
  </si>
  <si>
    <t>Se realizan las maniobras operativas permitidas, alcanzando un voltaje en el nodo de 113,4 kV, se procede a mantener las condiciones operativas por un minuto.
Previo al desarrollo de la prueba se evidencia que no se presentan alarmas y los inversores operan con normalidad.</t>
  </si>
  <si>
    <t>Potencia reactiva</t>
  </si>
  <si>
    <t>17,93</t>
  </si>
  <si>
    <t>Se realiza la conmutación a modo de control Q, se mantienen las condiciones operativas del punto de prueba, se procede a mantener la planta por un minuto. La tensión en el nodo de 110 kV alcanzó un valor de 113.19 kV.
No se presentan alarmas y todos los inversores funcionan de manera correcta.</t>
  </si>
  <si>
    <t>Factor de potencia</t>
  </si>
  <si>
    <t>Se realiza la conmutación a modo de control factor de potencia, se mantienen las condiciones operativas del punto de prueba, se procede a sostener la planta por un minuto. La tensión en el nodo de 110 kV alcanzó un valor de 113.23 kV.
No se presentan alarmas y todos los inversores funcionan de manera correcta.</t>
  </si>
  <si>
    <t>Entrega de potencia reactiva</t>
  </si>
  <si>
    <t>Se realizan todas las maniobras operativas a nivel de PPC de la planta, alcanzando un voltaje en el nodo de 113.74 kV, se procede a mantener las condiciones operativas por 1 minuto..
No se presentan alarmas por temperatura en inversores como tampoco las protecciones</t>
  </si>
  <si>
    <t>Se realiza la conmutación a modo de control Q, se mantienen las condiciones operativas del punto de prueba, se procede a sostener la planta por un minuto. La tensión en el nodo de 110 kV alcanzó un valor de 113.74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</si>
  <si>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alcanzó un valor de 113.85 kV.
No se presentan alarmas y todos los inversores funcionan de manera correcta.</t>
  </si>
  <si>
    <t>Se realiza la primera comunicación con el CND (9.49 am del 05 de marzo), en la cual se comunica la pertinencia del desarrollo de las pruebas bajo las condiciones operativas presentes y el cumplimiento de todos los requisitos presentados en el acuerdo CNO 1869. 
Por parte del auditor se evidencia el correcto ajuste y funcionamiento de los limitadores de potencia reactiva, además se evidencia la no presencia de alarmas durante las verificaciones iniciales.
El modo inicial de la planta para cada registro correpsonde al modo PQ.</t>
  </si>
  <si>
    <t>Se efectuan las pruebas a máxima potencia, dado que se alcanzáron condiciones de recurso primario para el desarrollo de las mismas.
Por medio de las maniobras internas se alcanza un voltaje en el nodo de 112.95 kV, se procede a mantener las condiciones operativas por 1 minuto.
No se evidencian problemas en los inversores, todos funcionado de manera adecuada, tampoco se presentan alarmas en las protecciones ni cambiadores de tomas.</t>
  </si>
  <si>
    <t>Se realiza la conmutación a modo de control Q, se mantienen las condiciones operativas del punto de prueba, se procede a mantener la planta por un minuto. La tensión en el nodo de 110 kV alcanzó un valor de 112.8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</si>
  <si>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alcanzó un valor de 112.85 kV.
No se presentan alarmas y todos los inversores funcionan de manera correcta.</t>
  </si>
  <si>
    <t>Se realizan las maniobras operativas a nivel de planta, alcanzando un voltaje en el nodo de 114.9 kV, se procede a mantener las condiciones operativas por aproximadamente 1 minuto</t>
  </si>
  <si>
    <t>Se realiza la conmutación a modo de control Q, se mantienen las condiciones operativas del punto de prueba, se procede a sostener la planta por un minuto. La tensión en el nodo de 110 kV alcanzo un valor de 114.1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</si>
  <si>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alcanzo un valor de 113.6 kV.
No se presentan alarmas y todos los inversores funcionan de manera correcta.</t>
  </si>
  <si>
    <t>Se realizan todas las maniobras operativas autorizadas, alcanzando un voltaje en el nodo de 113.4 kV, se procede a mantener las condiciones operativas por 1 minuto
No se evidencian problemas en los inversores, los cuales están funcionando de manera adecuada. No se presentan alarmas en las protecciones ni cambiadores de tomas.</t>
  </si>
  <si>
    <t>1:40:00 p.m</t>
  </si>
  <si>
    <t>Se realiza la conmutación a modo de control Q, se mantienen las condiciones operativas del punto de prueba, se procede a mantener la planta por un minuto. La tensión en el nodo de 110 kV alcanzó un valor de 113.4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</si>
  <si>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alcanzó un valor de 113.4 kV.
No se presentan alarmas y todos los inversores funcionan de manera correcta.</t>
  </si>
  <si>
    <t>Se realizan todas las maniobras operativas aprobadas por el CND, alcanzando un voltaje en el nodo de 113.15 kV, se procede a mantener las condiciones operativas por un minuto.
No se presentan señales de alarmas en transformadores, además se evidencia la correcta actuación de los limitadores de potencia reactiva.</t>
  </si>
  <si>
    <t>Se realiza la conmutación a modo de control Q, se mantienen las condiciones operativas del punto de prueba, se procede a sostener la planta por un minuto. La tensión en el nodo de 110 kV alcanzo un valor de 113.1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</si>
  <si>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alcanzo un valor de 113 kV.
No se presentan alarmas y todos los inversores funcionan de manera correcta.</t>
  </si>
  <si>
    <t>Con las maniobras internas de la planta se alcanza un voltaje en el nodo de 113.7 kV, se procede a mantener las condiciones operativas por un minuto.
No se evidencian problemas en los inversores, todos funcionado de manera adecuada, no se presentan alarmas en las protecciones ni cambiadores de tomas.</t>
  </si>
  <si>
    <t>Se realiza la conmutación a modo de control Q, se mantienen las condiciones operativas del punto de prueba, se procede a mantener la planta por un minuto. La tensión en el nodo de 110 kV alcanzó un valor de 113.7 kV.
No se presentan alarmas y todos los inversores funcionan de manera correcta.</t>
  </si>
  <si>
    <t>Se realiza la conmutación a modo de factor de potencia, se mantienen las condiciones operativas del punto de prueba, se procede a mantener la planta por un minuto. La tensión en el nodo de 115 kV alcanzó un valor de 115.3 kV.
No se presentan alarmas y todos los inversores funcionan de manera correcta.</t>
  </si>
  <si>
    <t>Se procede a tener la planta en modo control de tensión. Durante el desarrollo de las pruebas se evidencia el correcto ajuste y funcionamiento de los limitadores de potencia reactiva y todos los inversores se encuentran en correcto funcionamiento.
Se realizan todas las maniobras operativas, alcanzando un voltaje en el nodo de 1120,0 kV, se procede a mantener las condiciones operativas por un minuto</t>
  </si>
  <si>
    <t>Se realiza la conmutación a modo de control Q, se mantienen las condiciones operativas del punto de prueba, se procede a sostener la planta por un minuto. La tensión en el nodo de 110 kV alcanzó un valor de 112.7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</si>
  <si>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alcanzo un valor de 112.7 kV.
No se presentan alarmas y todos los inversores funcionan de manera correcta.</t>
  </si>
  <si>
    <t>Se mantienen las condiciones operativas de la pruebas empleadas en la prueba de 3.98 MW.
Durante el desarrollo de las pruebas se evidencia el correcto ajuste y funcionamiento de los limitadores de potencia reactiva.</t>
  </si>
  <si>
    <t>Se realizan todas las maniobras operativas en cojunto con el CND (Cambios de taps de transformadores de la SE Baranoa), alcanzando un voltaje en el nodo de 113,77 kV, se procede a mantener las condiciones operativas por un minuto
No se evidencian problemas en los inversores, todos funcionado de manera adecuada, no se presentan alarmas en las protecciones ni cambiadores de tomas.</t>
  </si>
  <si>
    <t>Se realiza la conmutación a modo de control Q, se mantienen las condiciones operativas del punto de prueba, se procede a mantener la planta por un minuto. La tensión en el nodo de 110 kV alcanzó un valor de 113.8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</si>
  <si>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alcanzó un valor de 113.88 kV.
No se presentan alarmas y todos los inversores funcionan de manera correcta.</t>
  </si>
  <si>
    <t>Se realizan todas las maniobras operativas en cojunto con el CND, alcanzando un voltaje en el nodo de 112,93 kV, se procede a mantener las condiciones operativas por un minuto.</t>
  </si>
  <si>
    <t>Se realiza la conmutación a modo de control Q, se mantienen las condiciones operativas del punto de prueba, se procede a sostener la planta por un minuto. La tensión en el nodo de 110 kV alcanzo un valor de 112.92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</si>
  <si>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alcanzo un valor de 113.0 kV.
No se presentan alarmas y todos los inversores funcionan de manera correcta.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</si>
</sst>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font>
      <sz val="11"/>
      <color theme="1"/>
      <name val="Calibri"/>
      <family val="2"/>
      <scheme val="minor"/>
    </font>
    <font>
      <b/>
      <sz val="11"/>
      <color theme="1"/>
      <name val="Calibri"/>
      <family val="2"/>
      <scheme val="minor"/>
    </font>
    <font>
      <sz val="10"/>
      <name val="Arial"/>
      <family val="2"/>
    </font>
    <font>
      <b/>
      <sz val="16"/>
      <name val="Calibri"/>
      <family val="2"/>
      <scheme val="minor"/>
    </font>
    <font>
      <b/>
      <sz val="18"/>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F8CBAD"/>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45">
    <xf numFmtId="0" fontId="0" fillId="0" borderId="0" xfId="0"/>
    <xf numFmtId="0" fontId="0" fillId="0" borderId="1" xfId="0" applyBorder="1"/>
    <xf numFmtId="0" fontId="1" fillId="0" borderId="0" xfId="0" applyFont="1"/>
    <xf numFmtId="0" fontId="0" fillId="0" borderId="0" xfId="0" applyAlignment="1">
      <alignment horizontal="center" vertical="center"/>
    </xf>
    <xf numFmtId="0" fontId="1" fillId="0" borderId="0" xfId="0" applyFont="1" applyAlignment="1">
      <alignment horizontal="left" vertical="center"/>
    </xf>
    <xf numFmtId="14" fontId="0" fillId="0" borderId="0" xfId="0" applyNumberFormat="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3" xfId="0" applyBorder="1"/>
    <xf numFmtId="0" fontId="0" fillId="0" borderId="0" xfId="0" applyAlignment="1">
      <alignment vertical="center"/>
    </xf>
    <xf numFmtId="164" fontId="0" fillId="0" borderId="3" xfId="0" applyNumberFormat="1" applyBorder="1" applyAlignment="1">
      <alignment horizontal="center" vertical="center"/>
    </xf>
    <xf numFmtId="0" fontId="0" fillId="2" borderId="0" xfId="0" applyFill="1"/>
    <xf numFmtId="0" fontId="0" fillId="2" borderId="0" xfId="0" applyFill="1" applyAlignment="1">
      <alignment horizontal="center" vertical="center"/>
    </xf>
    <xf numFmtId="164" fontId="0" fillId="0" borderId="1" xfId="0" applyNumberFormat="1" applyBorder="1" applyAlignment="1">
      <alignment horizontal="center"/>
    </xf>
    <xf numFmtId="164" fontId="0" fillId="0" borderId="0" xfId="0" applyNumberFormat="1" applyAlignment="1">
      <alignment vertical="center"/>
    </xf>
    <xf numFmtId="2" fontId="0" fillId="0" borderId="0" xfId="0" applyNumberFormat="1" applyAlignment="1">
      <alignment horizontal="center" vertical="center"/>
    </xf>
    <xf numFmtId="164" fontId="0" fillId="0" borderId="0" xfId="0" applyNumberFormat="1" applyAlignment="1">
      <alignment horizontal="center" vertical="center"/>
    </xf>
    <xf numFmtId="0" fontId="0" fillId="0" borderId="1" xfId="0" applyBorder="1" applyAlignment="1">
      <alignment horizontal="center"/>
    </xf>
    <xf numFmtId="19" fontId="2" fillId="3" borderId="1" xfId="0" applyNumberFormat="1" applyFont="1" applyFill="1" applyBorder="1" applyAlignment="1" applyProtection="1">
      <alignment horizontal="center" vertical="center"/>
      <protection locked="0"/>
    </xf>
    <xf numFmtId="0" fontId="0" fillId="4" borderId="1" xfId="0" applyFill="1" applyBorder="1" applyAlignment="1">
      <alignment horizontal="center" vertical="center"/>
    </xf>
    <xf numFmtId="19" fontId="2" fillId="3" borderId="3" xfId="0" applyNumberFormat="1" applyFont="1" applyFill="1" applyBorder="1" applyAlignment="1" applyProtection="1">
      <alignment horizontal="center" vertical="center"/>
      <protection locked="0"/>
    </xf>
    <xf numFmtId="0" fontId="0" fillId="4" borderId="3" xfId="0" applyFill="1" applyBorder="1" applyAlignment="1">
      <alignment horizontal="center" vertical="center"/>
    </xf>
    <xf numFmtId="2" fontId="0" fillId="4" borderId="1" xfId="0" applyNumberFormat="1" applyFill="1" applyBorder="1" applyAlignment="1">
      <alignment horizontal="center" vertical="center"/>
    </xf>
    <xf numFmtId="2" fontId="0" fillId="4" borderId="3" xfId="0" applyNumberForma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wrapText="1"/>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14" fontId="3" fillId="2" borderId="0" xfId="0" applyNumberFormat="1" applyFont="1" applyFill="1" applyAlignment="1">
      <alignment horizontal="center"/>
    </xf>
    <xf numFmtId="14" fontId="4"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olando.guisao\Documents\IEB\PROYECTOS\Unidad%20de%20Pruebas%20de%20Generaci&#243;n\Renovables\23\951-23_SUNNORTE\Generada\Protocolos\Protocolos\PQ_CNO_1563\Informe%20Preliminar_V1_1563_22%2002%2024.xlsm" TargetMode="External"/><Relationship Id="rId1" Type="http://schemas.openxmlformats.org/officeDocument/2006/relationships/externalLinkPath" Target="file:///C:\Users\rolando.guisao\Documents\IEB\PROYECTOS\Unidad%20de%20Pruebas%20de%20Generaci&#243;n\Renovables\23\951-23_SUNNORTE\Generada\Protocolos\Protocolos\PQ_CNO_1563\Informe%20Preliminar_V1_1563_22%2002%202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rolando.guisao\Documents\IEB\PROYECTOS\Unidad%20de%20Pruebas%20de%20Generaci&#243;n\PP_Reactiva\23\686-23_PQ_ITUANGO\UG02\REV0\IP_UG02_Ituango.xlsm" TargetMode="External"/><Relationship Id="rId1" Type="http://schemas.openxmlformats.org/officeDocument/2006/relationships/externalLinkPath" Target="file:///C:\Users\rolando.guisao\Documents\IEB\PROYECTOS\Unidad%20de%20Pruebas%20de%20Generaci&#243;n\PP_Reactiva\23\686-23_PQ_ITUANGO\UG02\REV0\IP_UG02_Ituang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rge.cano\AppData\Local\Microsoft\Windows\INetCache\Content.Outlook\C9U4D1SY\PruebasLeerArchivos_U1_Ur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Portada"/>
      <sheetName val="Familia Curvas"/>
      <sheetName val="Punto_4_-4_4"/>
      <sheetName val="Punto_7_-12_12"/>
      <sheetName val="Punto_21_-12_12"/>
      <sheetName val="Datos"/>
      <sheetName val="Errores"/>
      <sheetName val="Resumen"/>
      <sheetName val="Grafica"/>
      <sheetName val="Anexo"/>
      <sheetName val="Tolerancias"/>
      <sheetName val="IMPRIMIR"/>
      <sheetName val="PQ-CNO_1563"/>
      <sheetName val="Curvas_Corrección_ETERN"/>
      <sheetName val="Puntos prueba"/>
      <sheetName val="QV-CNO_15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Datos de la Grafica"/>
      <sheetName val="Datos"/>
      <sheetName val="Tolerancias_U2"/>
      <sheetName val="Errores"/>
      <sheetName val="Sobrexcitación"/>
      <sheetName val="Subexcitación"/>
      <sheetName val="Portada"/>
      <sheetName val="Entregable"/>
      <sheetName val="Grafica"/>
      <sheetName val="Curva Cliente"/>
      <sheetName val="Hoja2"/>
      <sheetName val="Sobrexcitación Gráfica"/>
      <sheetName val="Subrexcitación Gráfica"/>
      <sheetName val="Ajustes Sobre"/>
      <sheetName val="Ajustes Sub"/>
      <sheetName val="Imprimir"/>
      <sheetName val="Hoja5"/>
      <sheetName val="Hoja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ñales"/>
      <sheetName val="Prueba"/>
      <sheetName val="Tabla Resultados"/>
      <sheetName val="Promedio"/>
      <sheetName val="Registros"/>
      <sheetName val="Errores"/>
      <sheetName val="Gráficas Pruebas OEL"/>
      <sheetName val="Gráficas Pruebas UEL"/>
      <sheetName val="Sobrexcitación-G"/>
      <sheetName val="Datos Gráficas"/>
      <sheetName val="Limitadores"/>
      <sheetName val="Sobrexcitación Gráfico"/>
      <sheetName val="Subexcitación Gráfico"/>
      <sheetName val="Subexcitación-G"/>
      <sheetName val="Gráficas"/>
      <sheetName val="Generar Plantilla"/>
      <sheetName val="Ajustes Sobre"/>
      <sheetName val="Ajustes Sub"/>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EE73-F34E-4EB2-BCCC-51D53B66A85E}">
  <sheetPr codeName="Hoja14"/>
  <dimension ref="A1:Q25"/>
  <sheetViews>
    <sheetView view="pageBreakPreview" zoomScale="50" zoomScaleNormal="100" zoomScaleSheetLayoutView="50" workbookViewId="0">
      <selection activeCell="K16" sqref="K16"/>
    </sheetView>
  </sheetViews>
  <sheetFormatPr defaultColWidth="11.42578125" defaultRowHeight="14.45"/>
  <cols>
    <col min="1" max="1" width="23.85546875" customWidth="1"/>
    <col min="2" max="2" width="28.42578125" bestFit="1" customWidth="1"/>
    <col min="3" max="3" width="17.42578125" bestFit="1" customWidth="1"/>
    <col min="4" max="4" width="31.42578125" bestFit="1" customWidth="1"/>
    <col min="5" max="10" width="18.42578125" customWidth="1"/>
    <col min="11" max="11" width="17.5703125" bestFit="1" customWidth="1"/>
    <col min="12" max="12" width="18.5703125" bestFit="1" customWidth="1"/>
    <col min="13" max="13" width="16.5703125" bestFit="1" customWidth="1"/>
    <col min="14" max="14" width="18.5703125" bestFit="1" customWidth="1"/>
    <col min="15" max="15" width="18.5703125" customWidth="1"/>
    <col min="16" max="16" width="17.5703125" style="3" customWidth="1"/>
    <col min="17" max="17" width="46.42578125" customWidth="1"/>
  </cols>
  <sheetData>
    <row r="1" spans="1:17">
      <c r="A1" s="2" t="s">
        <v>0</v>
      </c>
      <c r="B1">
        <v>19.899999999999999</v>
      </c>
      <c r="C1" t="s">
        <v>1</v>
      </c>
    </row>
    <row r="2" spans="1:17">
      <c r="A2" s="2" t="s">
        <v>2</v>
      </c>
      <c r="B2">
        <v>110</v>
      </c>
      <c r="C2" t="s">
        <v>3</v>
      </c>
    </row>
    <row r="3" spans="1:17">
      <c r="A3" s="4" t="s">
        <v>4</v>
      </c>
      <c r="B3" s="5">
        <v>45721</v>
      </c>
    </row>
    <row r="4" spans="1:17" ht="29.1">
      <c r="A4" s="6" t="s">
        <v>5</v>
      </c>
      <c r="B4" s="6" t="s">
        <v>6</v>
      </c>
      <c r="C4" s="6" t="s">
        <v>7</v>
      </c>
      <c r="D4" s="7" t="s">
        <v>8</v>
      </c>
      <c r="E4" s="7" t="s">
        <v>9</v>
      </c>
      <c r="F4" s="7" t="s">
        <v>10</v>
      </c>
      <c r="G4" s="7" t="s">
        <v>11</v>
      </c>
      <c r="H4" s="7" t="s">
        <v>12</v>
      </c>
      <c r="I4" s="7" t="s">
        <v>13</v>
      </c>
      <c r="J4" s="7" t="s">
        <v>14</v>
      </c>
      <c r="K4" s="7" t="s">
        <v>15</v>
      </c>
      <c r="L4" s="7" t="s">
        <v>16</v>
      </c>
      <c r="M4" s="7" t="s">
        <v>17</v>
      </c>
      <c r="N4" s="7" t="s">
        <v>18</v>
      </c>
      <c r="O4" s="7" t="s">
        <v>19</v>
      </c>
      <c r="P4" s="8" t="s">
        <v>20</v>
      </c>
      <c r="Q4" s="7" t="s">
        <v>21</v>
      </c>
    </row>
    <row r="5" spans="1:17" ht="167.1" customHeight="1">
      <c r="A5" s="6"/>
      <c r="B5" s="6"/>
      <c r="C5" s="6"/>
      <c r="D5" s="6"/>
      <c r="E5" s="6"/>
      <c r="F5" s="6"/>
      <c r="G5" s="6"/>
      <c r="H5" s="6"/>
      <c r="I5" s="6"/>
      <c r="J5" s="6"/>
      <c r="K5" s="6"/>
      <c r="L5" s="6"/>
      <c r="M5" s="6"/>
      <c r="N5" s="6"/>
      <c r="O5" s="6"/>
      <c r="P5" s="7"/>
      <c r="Q5" s="9" t="s">
        <v>22</v>
      </c>
    </row>
    <row r="6" spans="1:17" ht="57.95" customHeight="1">
      <c r="A6" s="38">
        <v>1</v>
      </c>
      <c r="B6" s="10" t="s">
        <v>23</v>
      </c>
      <c r="C6" s="1" t="s">
        <v>24</v>
      </c>
      <c r="D6" s="25">
        <v>0.44305555555555554</v>
      </c>
      <c r="E6" s="31">
        <v>1</v>
      </c>
      <c r="F6" s="12">
        <v>17.91</v>
      </c>
      <c r="G6" s="12">
        <v>-6.57</v>
      </c>
      <c r="H6" s="26">
        <v>18.05</v>
      </c>
      <c r="I6" s="26">
        <v>-6.5670000000000002</v>
      </c>
      <c r="J6" s="26">
        <v>113.41</v>
      </c>
      <c r="K6" s="13">
        <f>F6/$B$1</f>
        <v>0.9</v>
      </c>
      <c r="L6" s="13">
        <f>G6/$B$1</f>
        <v>-0.33015075376884429</v>
      </c>
      <c r="M6" s="13">
        <f>H6/$B$1</f>
        <v>0.90703517587939708</v>
      </c>
      <c r="N6" s="13">
        <f>I6/$B$1</f>
        <v>-0.33</v>
      </c>
      <c r="O6" s="14">
        <f>J6/$B$2</f>
        <v>1.0309999999999999</v>
      </c>
      <c r="P6" s="12" t="s">
        <v>25</v>
      </c>
      <c r="Q6" s="40" t="s">
        <v>26</v>
      </c>
    </row>
    <row r="7" spans="1:17">
      <c r="A7" s="39"/>
      <c r="B7" s="1" t="s">
        <v>23</v>
      </c>
      <c r="C7" s="15" t="s">
        <v>24</v>
      </c>
      <c r="D7" s="27">
        <f>D6+0.00138888888888888</f>
        <v>0.44444444444444442</v>
      </c>
      <c r="E7" s="42"/>
      <c r="F7" s="12">
        <v>17.91</v>
      </c>
      <c r="G7" s="12">
        <v>-6.57</v>
      </c>
      <c r="H7" s="28">
        <v>17.98</v>
      </c>
      <c r="I7" s="26">
        <v>-6.5670000000000002</v>
      </c>
      <c r="J7" s="28">
        <v>113.37</v>
      </c>
      <c r="K7" s="13">
        <f t="shared" ref="K7:N7" si="0">F7/$B$1</f>
        <v>0.9</v>
      </c>
      <c r="L7" s="13">
        <f t="shared" si="0"/>
        <v>-0.33015075376884429</v>
      </c>
      <c r="M7" s="13">
        <f t="shared" si="0"/>
        <v>0.90351758793969861</v>
      </c>
      <c r="N7" s="13">
        <f t="shared" si="0"/>
        <v>-0.33</v>
      </c>
      <c r="O7" s="14">
        <f t="shared" ref="O7" si="1">J7/$B$2</f>
        <v>1.0306363636363636</v>
      </c>
      <c r="P7" s="11" t="s">
        <v>25</v>
      </c>
      <c r="Q7" s="41"/>
    </row>
    <row r="8" spans="1:17">
      <c r="E8" s="3"/>
    </row>
    <row r="9" spans="1:17" ht="89.1" customHeight="1">
      <c r="A9" s="31">
        <v>2</v>
      </c>
      <c r="B9" s="1" t="s">
        <v>23</v>
      </c>
      <c r="C9" s="1" t="s">
        <v>27</v>
      </c>
      <c r="D9" s="25">
        <v>0.4513888888888889</v>
      </c>
      <c r="E9" s="31">
        <v>1</v>
      </c>
      <c r="F9" s="12">
        <v>17.91</v>
      </c>
      <c r="G9" s="12">
        <v>-6.57</v>
      </c>
      <c r="H9" s="26" t="s">
        <v>28</v>
      </c>
      <c r="I9" s="26">
        <v>-6.5451100000000002</v>
      </c>
      <c r="J9" s="26">
        <v>113.19</v>
      </c>
      <c r="K9" s="13">
        <f t="shared" ref="K9:N10" si="2">F9/$B$1</f>
        <v>0.9</v>
      </c>
      <c r="L9" s="13">
        <f t="shared" si="2"/>
        <v>-0.33015075376884429</v>
      </c>
      <c r="M9" s="13" t="e">
        <f t="shared" si="2"/>
        <v>#VALUE!</v>
      </c>
      <c r="N9" s="13">
        <f t="shared" si="2"/>
        <v>-0.32890000000000003</v>
      </c>
      <c r="O9" s="14">
        <f>J9/$B$2</f>
        <v>1.0289999999999999</v>
      </c>
      <c r="P9" s="12" t="s">
        <v>25</v>
      </c>
      <c r="Q9" s="36" t="s">
        <v>29</v>
      </c>
    </row>
    <row r="10" spans="1:17">
      <c r="A10" s="32"/>
      <c r="B10" s="1" t="s">
        <v>23</v>
      </c>
      <c r="C10" s="1" t="s">
        <v>27</v>
      </c>
      <c r="D10" s="27">
        <f>D9+0.00138888888888888</f>
        <v>0.45277777777777778</v>
      </c>
      <c r="E10" s="32"/>
      <c r="F10" s="12">
        <v>17.91</v>
      </c>
      <c r="G10" s="12">
        <v>-6.57</v>
      </c>
      <c r="H10" s="26">
        <v>17.97</v>
      </c>
      <c r="I10" s="26">
        <v>-6.7039999999999997</v>
      </c>
      <c r="J10" s="26">
        <v>113.3</v>
      </c>
      <c r="K10" s="13">
        <f t="shared" si="2"/>
        <v>0.9</v>
      </c>
      <c r="L10" s="13">
        <f t="shared" si="2"/>
        <v>-0.33015075376884429</v>
      </c>
      <c r="M10" s="13">
        <f t="shared" si="2"/>
        <v>0.90301507537688441</v>
      </c>
      <c r="N10" s="13">
        <f t="shared" si="2"/>
        <v>-0.33688442211055275</v>
      </c>
      <c r="O10" s="14">
        <f>J10/$B$2</f>
        <v>1.03</v>
      </c>
      <c r="P10" s="12" t="s">
        <v>25</v>
      </c>
      <c r="Q10" s="37"/>
    </row>
    <row r="11" spans="1:17">
      <c r="E11" s="3"/>
      <c r="F11" s="16"/>
      <c r="G11" s="16"/>
    </row>
    <row r="12" spans="1:17" ht="93.6" customHeight="1">
      <c r="A12" s="34">
        <v>3</v>
      </c>
      <c r="B12" s="1" t="s">
        <v>23</v>
      </c>
      <c r="C12" s="1" t="s">
        <v>30</v>
      </c>
      <c r="D12" s="25">
        <v>0.45347222222222222</v>
      </c>
      <c r="E12" s="31">
        <v>1</v>
      </c>
      <c r="F12" s="12">
        <v>17.91</v>
      </c>
      <c r="G12" s="12">
        <v>-6.57</v>
      </c>
      <c r="H12" s="26">
        <v>17.97</v>
      </c>
      <c r="I12" s="26">
        <v>-6.6048</v>
      </c>
      <c r="J12" s="26">
        <v>113.23</v>
      </c>
      <c r="K12" s="17">
        <f t="shared" ref="K12:N13" si="3">F12/$B$1</f>
        <v>0.9</v>
      </c>
      <c r="L12" s="17">
        <f t="shared" si="3"/>
        <v>-0.33015075376884429</v>
      </c>
      <c r="M12" s="13">
        <f t="shared" si="3"/>
        <v>0.90301507537688441</v>
      </c>
      <c r="N12" s="13">
        <f t="shared" si="3"/>
        <v>-0.33189949748743719</v>
      </c>
      <c r="O12" s="14">
        <f>J12/$B$2</f>
        <v>1.0293636363636365</v>
      </c>
      <c r="P12" s="12" t="s">
        <v>25</v>
      </c>
      <c r="Q12" s="36" t="s">
        <v>31</v>
      </c>
    </row>
    <row r="13" spans="1:17">
      <c r="A13" s="35"/>
      <c r="B13" s="1" t="s">
        <v>23</v>
      </c>
      <c r="C13" s="1" t="s">
        <v>30</v>
      </c>
      <c r="D13" s="27">
        <f>D12+0.00138888888888888</f>
        <v>0.4548611111111111</v>
      </c>
      <c r="E13" s="32"/>
      <c r="F13" s="12">
        <v>17.91</v>
      </c>
      <c r="G13" s="12">
        <v>-6.57</v>
      </c>
      <c r="H13" s="26">
        <v>17.940000000000001</v>
      </c>
      <c r="I13" s="26">
        <v>-6.3818999999999999</v>
      </c>
      <c r="J13" s="26">
        <v>113.23</v>
      </c>
      <c r="K13" s="17">
        <f t="shared" si="3"/>
        <v>0.9</v>
      </c>
      <c r="L13" s="17">
        <f t="shared" si="3"/>
        <v>-0.33015075376884429</v>
      </c>
      <c r="M13" s="13">
        <f t="shared" si="3"/>
        <v>0.90150753768844238</v>
      </c>
      <c r="N13" s="13">
        <f t="shared" si="3"/>
        <v>-0.32069849246231158</v>
      </c>
      <c r="O13" s="14">
        <f>J13/$B$2</f>
        <v>1.0293636363636365</v>
      </c>
      <c r="P13" s="12" t="s">
        <v>25</v>
      </c>
      <c r="Q13" s="37"/>
    </row>
    <row r="14" spans="1:17">
      <c r="A14" s="18"/>
      <c r="B14" s="18"/>
      <c r="C14" s="18"/>
      <c r="D14" s="18"/>
      <c r="E14" s="18"/>
      <c r="F14" s="18"/>
      <c r="G14" s="18"/>
      <c r="H14" s="18"/>
      <c r="I14" s="18"/>
      <c r="J14" s="18"/>
      <c r="K14" s="18"/>
      <c r="L14" s="18"/>
      <c r="M14" s="18"/>
      <c r="N14" s="18"/>
      <c r="O14" s="18"/>
      <c r="P14" s="19"/>
      <c r="Q14" s="18"/>
    </row>
    <row r="16" spans="1:17" ht="29.1">
      <c r="A16" s="6" t="s">
        <v>5</v>
      </c>
      <c r="B16" s="6" t="s">
        <v>6</v>
      </c>
      <c r="C16" s="6" t="s">
        <v>7</v>
      </c>
      <c r="D16" s="6" t="s">
        <v>8</v>
      </c>
      <c r="E16" s="7" t="s">
        <v>9</v>
      </c>
      <c r="F16" s="7" t="s">
        <v>10</v>
      </c>
      <c r="G16" s="7" t="s">
        <v>11</v>
      </c>
      <c r="H16" s="7" t="s">
        <v>12</v>
      </c>
      <c r="I16" s="7" t="s">
        <v>13</v>
      </c>
      <c r="J16" s="7" t="s">
        <v>14</v>
      </c>
      <c r="K16" s="6" t="s">
        <v>15</v>
      </c>
      <c r="L16" s="6" t="s">
        <v>16</v>
      </c>
      <c r="M16" s="6" t="s">
        <v>17</v>
      </c>
      <c r="N16" s="6" t="s">
        <v>18</v>
      </c>
      <c r="O16" s="6" t="s">
        <v>19</v>
      </c>
      <c r="P16" s="8" t="s">
        <v>20</v>
      </c>
      <c r="Q16" s="7" t="s">
        <v>21</v>
      </c>
    </row>
    <row r="17" spans="1:17">
      <c r="A17" s="6"/>
      <c r="B17" s="6"/>
      <c r="C17" s="6"/>
      <c r="D17" s="6"/>
      <c r="E17" s="6"/>
      <c r="F17" s="6"/>
      <c r="G17" s="6"/>
      <c r="H17" s="6"/>
      <c r="I17" s="6"/>
      <c r="J17" s="6"/>
      <c r="K17" s="6"/>
      <c r="L17" s="6"/>
      <c r="M17" s="6"/>
      <c r="N17" s="6"/>
      <c r="O17" s="6"/>
      <c r="P17" s="7"/>
      <c r="Q17" s="9"/>
    </row>
    <row r="18" spans="1:17" ht="57.95" customHeight="1">
      <c r="A18" s="38">
        <v>4</v>
      </c>
      <c r="B18" s="1" t="s">
        <v>32</v>
      </c>
      <c r="C18" s="1" t="s">
        <v>24</v>
      </c>
      <c r="D18" s="25">
        <v>0.48275462962962962</v>
      </c>
      <c r="E18" s="12">
        <v>1</v>
      </c>
      <c r="F18" s="12">
        <v>17.91</v>
      </c>
      <c r="G18" s="12">
        <v>6.57</v>
      </c>
      <c r="H18" s="26">
        <v>18.09</v>
      </c>
      <c r="I18" s="26">
        <v>6.5537000000000001</v>
      </c>
      <c r="J18" s="28">
        <v>113.74</v>
      </c>
      <c r="K18" s="13">
        <f>F18/$B$1</f>
        <v>0.9</v>
      </c>
      <c r="L18" s="13">
        <f>G18/$B$1</f>
        <v>0.33015075376884429</v>
      </c>
      <c r="M18" s="13">
        <f>H18/$B$1</f>
        <v>0.90904522613065331</v>
      </c>
      <c r="N18" s="13">
        <f>I18/$B$1</f>
        <v>0.32933165829145733</v>
      </c>
      <c r="O18" s="13">
        <f>J18/$B$2</f>
        <v>1.034</v>
      </c>
      <c r="P18" s="12" t="s">
        <v>25</v>
      </c>
      <c r="Q18" s="40" t="s">
        <v>33</v>
      </c>
    </row>
    <row r="19" spans="1:17">
      <c r="A19" s="39"/>
      <c r="B19" s="1" t="s">
        <v>32</v>
      </c>
      <c r="C19" s="15" t="s">
        <v>24</v>
      </c>
      <c r="D19" s="27">
        <f t="shared" ref="D19" si="4">D18+0.00138888888888888</f>
        <v>0.4841435185185185</v>
      </c>
      <c r="E19" s="11">
        <v>1</v>
      </c>
      <c r="F19" s="12">
        <f>F18</f>
        <v>17.91</v>
      </c>
      <c r="G19" s="12">
        <f>G18</f>
        <v>6.57</v>
      </c>
      <c r="H19" s="28">
        <v>18.11</v>
      </c>
      <c r="I19" s="28">
        <v>6.5133999999999999</v>
      </c>
      <c r="J19" s="28">
        <v>113.74</v>
      </c>
      <c r="K19" s="20">
        <f t="shared" ref="K19:N19" si="5">F19/$B$1</f>
        <v>0.9</v>
      </c>
      <c r="L19" s="13">
        <f t="shared" si="5"/>
        <v>0.33015075376884429</v>
      </c>
      <c r="M19" s="13">
        <f t="shared" si="5"/>
        <v>0.91005025125628147</v>
      </c>
      <c r="N19" s="13">
        <f t="shared" si="5"/>
        <v>0.32730653266331661</v>
      </c>
      <c r="O19" s="13">
        <f t="shared" ref="O19" si="6">J19/$B$2</f>
        <v>1.034</v>
      </c>
      <c r="P19" s="11" t="s">
        <v>25</v>
      </c>
      <c r="Q19" s="41"/>
    </row>
    <row r="21" spans="1:17" ht="97.5" customHeight="1">
      <c r="A21" s="31">
        <v>5</v>
      </c>
      <c r="B21" s="1" t="s">
        <v>32</v>
      </c>
      <c r="C21" s="1" t="s">
        <v>27</v>
      </c>
      <c r="D21" s="25">
        <v>0.48472222222222222</v>
      </c>
      <c r="E21" s="12">
        <v>1</v>
      </c>
      <c r="F21" s="12">
        <f>F18</f>
        <v>17.91</v>
      </c>
      <c r="G21" s="12">
        <f>G18</f>
        <v>6.57</v>
      </c>
      <c r="H21" s="26">
        <v>18.100000000000001</v>
      </c>
      <c r="I21" s="26">
        <v>6.4808000000000003</v>
      </c>
      <c r="J21" s="26">
        <v>113.74</v>
      </c>
      <c r="K21" s="13">
        <f t="shared" ref="K21:N22" si="7">F21/$B$1</f>
        <v>0.9</v>
      </c>
      <c r="L21" s="13">
        <f t="shared" si="7"/>
        <v>0.33015075376884429</v>
      </c>
      <c r="M21" s="13">
        <f t="shared" si="7"/>
        <v>0.9095477386934675</v>
      </c>
      <c r="N21" s="13">
        <f t="shared" si="7"/>
        <v>0.32566834170854275</v>
      </c>
      <c r="O21" s="14">
        <f>J21/$B$2</f>
        <v>1.034</v>
      </c>
      <c r="P21" s="12" t="s">
        <v>25</v>
      </c>
      <c r="Q21" s="33" t="s">
        <v>34</v>
      </c>
    </row>
    <row r="22" spans="1:17">
      <c r="A22" s="32"/>
      <c r="B22" s="1" t="s">
        <v>32</v>
      </c>
      <c r="C22" s="1" t="s">
        <v>27</v>
      </c>
      <c r="D22" s="27">
        <f>D21+0.00138888888888888</f>
        <v>0.4861111111111111</v>
      </c>
      <c r="E22" s="24">
        <v>1</v>
      </c>
      <c r="F22" s="24">
        <f>F21</f>
        <v>17.91</v>
      </c>
      <c r="G22" s="12">
        <f>G21</f>
        <v>6.57</v>
      </c>
      <c r="H22" s="26">
        <v>18.104600000000001</v>
      </c>
      <c r="I22" s="26">
        <v>6.3693999999999997</v>
      </c>
      <c r="J22" s="26">
        <v>113.74</v>
      </c>
      <c r="K22" s="13">
        <f t="shared" si="7"/>
        <v>0.9</v>
      </c>
      <c r="L22" s="13">
        <f t="shared" si="7"/>
        <v>0.33015075376884429</v>
      </c>
      <c r="M22" s="13">
        <f t="shared" si="7"/>
        <v>0.90977889447236193</v>
      </c>
      <c r="N22" s="13">
        <f t="shared" si="7"/>
        <v>0.320070351758794</v>
      </c>
      <c r="O22" s="14">
        <f>J22/$B$2</f>
        <v>1.034</v>
      </c>
      <c r="P22" s="12" t="s">
        <v>25</v>
      </c>
      <c r="Q22" s="33"/>
    </row>
    <row r="24" spans="1:17" ht="97.5" customHeight="1">
      <c r="A24" s="31">
        <v>6</v>
      </c>
      <c r="B24" s="1" t="s">
        <v>32</v>
      </c>
      <c r="C24" s="1" t="s">
        <v>30</v>
      </c>
      <c r="D24" s="25">
        <v>0.48703703703703705</v>
      </c>
      <c r="E24" s="12">
        <v>1</v>
      </c>
      <c r="F24" s="12">
        <f>F21</f>
        <v>17.91</v>
      </c>
      <c r="G24" s="12">
        <f>G21</f>
        <v>6.57</v>
      </c>
      <c r="H24" s="26">
        <v>18.079999999999998</v>
      </c>
      <c r="I24" s="26">
        <v>6.4269999999999996</v>
      </c>
      <c r="J24" s="26">
        <v>113.85</v>
      </c>
      <c r="K24" s="13">
        <f t="shared" ref="K24:N25" si="8">F24/$B$1</f>
        <v>0.9</v>
      </c>
      <c r="L24" s="13">
        <f t="shared" si="8"/>
        <v>0.33015075376884429</v>
      </c>
      <c r="M24" s="13">
        <f t="shared" si="8"/>
        <v>0.90854271356783922</v>
      </c>
      <c r="N24" s="13">
        <f t="shared" si="8"/>
        <v>0.32296482412060301</v>
      </c>
      <c r="O24" s="12">
        <f>J24/$B$2</f>
        <v>1.0349999999999999</v>
      </c>
      <c r="P24" s="12" t="s">
        <v>25</v>
      </c>
      <c r="Q24" s="33" t="s">
        <v>35</v>
      </c>
    </row>
    <row r="25" spans="1:17">
      <c r="A25" s="32"/>
      <c r="B25" s="1" t="s">
        <v>32</v>
      </c>
      <c r="C25" s="1" t="s">
        <v>30</v>
      </c>
      <c r="D25" s="27">
        <f>D24+0.00138888888888888</f>
        <v>0.48842592592592593</v>
      </c>
      <c r="E25" s="12">
        <v>1</v>
      </c>
      <c r="F25" s="12">
        <f>F24</f>
        <v>17.91</v>
      </c>
      <c r="G25" s="12">
        <f>G24</f>
        <v>6.57</v>
      </c>
      <c r="H25" s="26">
        <v>18.07</v>
      </c>
      <c r="I25" s="26">
        <v>6.4877000000000002</v>
      </c>
      <c r="J25" s="26">
        <v>113.85</v>
      </c>
      <c r="K25" s="13">
        <f t="shared" si="8"/>
        <v>0.9</v>
      </c>
      <c r="L25" s="13">
        <f t="shared" si="8"/>
        <v>0.33015075376884429</v>
      </c>
      <c r="M25" s="13">
        <f t="shared" si="8"/>
        <v>0.90804020100502525</v>
      </c>
      <c r="N25" s="13">
        <f t="shared" si="8"/>
        <v>0.32601507537688446</v>
      </c>
      <c r="O25" s="12">
        <f>J25/$B$2</f>
        <v>1.0349999999999999</v>
      </c>
      <c r="P25" s="12" t="s">
        <v>25</v>
      </c>
      <c r="Q25" s="33"/>
    </row>
  </sheetData>
  <mergeCells count="15">
    <mergeCell ref="A6:A7"/>
    <mergeCell ref="E6:E7"/>
    <mergeCell ref="Q6:Q7"/>
    <mergeCell ref="A9:A10"/>
    <mergeCell ref="E9:E10"/>
    <mergeCell ref="Q9:Q10"/>
    <mergeCell ref="A24:A25"/>
    <mergeCell ref="Q24:Q25"/>
    <mergeCell ref="A12:A13"/>
    <mergeCell ref="E12:E13"/>
    <mergeCell ref="Q12:Q13"/>
    <mergeCell ref="A18:A19"/>
    <mergeCell ref="Q18:Q19"/>
    <mergeCell ref="A21:A22"/>
    <mergeCell ref="Q21:Q22"/>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2964-427D-4770-9945-FE21ADCC488A}">
  <sheetPr codeName="Hoja15"/>
  <dimension ref="A1:Q24"/>
  <sheetViews>
    <sheetView view="pageBreakPreview" zoomScale="50" zoomScaleNormal="100" zoomScaleSheetLayoutView="50" workbookViewId="0">
      <selection activeCell="B20" sqref="A20:XFD21"/>
    </sheetView>
  </sheetViews>
  <sheetFormatPr defaultColWidth="11.42578125" defaultRowHeight="14.45"/>
  <cols>
    <col min="1" max="1" width="23.85546875" customWidth="1"/>
    <col min="2" max="2" width="28.42578125" bestFit="1" customWidth="1"/>
    <col min="3" max="3" width="17.42578125" bestFit="1" customWidth="1"/>
    <col min="4" max="4" width="31.42578125" bestFit="1" customWidth="1"/>
    <col min="5" max="5" width="18.42578125" customWidth="1"/>
    <col min="6" max="10" width="18.42578125" style="3" customWidth="1"/>
    <col min="11" max="11" width="17.5703125" bestFit="1" customWidth="1"/>
    <col min="12" max="12" width="18.5703125" bestFit="1" customWidth="1"/>
    <col min="13" max="13" width="16.5703125" bestFit="1" customWidth="1"/>
    <col min="14" max="14" width="18.5703125" bestFit="1" customWidth="1"/>
    <col min="15" max="15" width="18.5703125" customWidth="1"/>
    <col min="16" max="16" width="17.5703125" style="3" customWidth="1"/>
    <col min="17" max="17" width="46.42578125" customWidth="1"/>
  </cols>
  <sheetData>
    <row r="1" spans="1:17">
      <c r="A1" s="2" t="s">
        <v>0</v>
      </c>
      <c r="B1">
        <v>83</v>
      </c>
      <c r="C1" t="s">
        <v>1</v>
      </c>
    </row>
    <row r="2" spans="1:17">
      <c r="A2" s="2" t="s">
        <v>2</v>
      </c>
      <c r="B2">
        <v>115</v>
      </c>
      <c r="C2" t="s">
        <v>3</v>
      </c>
    </row>
    <row r="3" spans="1:17">
      <c r="A3" s="4" t="s">
        <v>4</v>
      </c>
      <c r="B3" s="5">
        <v>45721</v>
      </c>
    </row>
    <row r="4" spans="1:17" ht="29.1">
      <c r="A4" s="7" t="s">
        <v>5</v>
      </c>
      <c r="B4" s="7" t="s">
        <v>6</v>
      </c>
      <c r="C4" s="7" t="s">
        <v>7</v>
      </c>
      <c r="D4" s="7" t="s">
        <v>8</v>
      </c>
      <c r="E4" s="7" t="s">
        <v>9</v>
      </c>
      <c r="F4" s="7" t="s">
        <v>10</v>
      </c>
      <c r="G4" s="7" t="s">
        <v>11</v>
      </c>
      <c r="H4" s="7" t="s">
        <v>12</v>
      </c>
      <c r="I4" s="7" t="s">
        <v>13</v>
      </c>
      <c r="J4" s="7" t="s">
        <v>14</v>
      </c>
      <c r="K4" s="7" t="s">
        <v>15</v>
      </c>
      <c r="L4" s="7" t="s">
        <v>16</v>
      </c>
      <c r="M4" s="7" t="s">
        <v>17</v>
      </c>
      <c r="N4" s="7" t="s">
        <v>18</v>
      </c>
      <c r="O4" s="7" t="s">
        <v>19</v>
      </c>
      <c r="P4" s="8" t="s">
        <v>20</v>
      </c>
      <c r="Q4" s="7" t="s">
        <v>21</v>
      </c>
    </row>
    <row r="5" spans="1:17" ht="174">
      <c r="A5" s="6"/>
      <c r="B5" s="6"/>
      <c r="C5" s="6"/>
      <c r="D5" s="6"/>
      <c r="E5" s="6"/>
      <c r="F5" s="7"/>
      <c r="G5" s="7"/>
      <c r="H5" s="7"/>
      <c r="I5" s="7"/>
      <c r="J5" s="7"/>
      <c r="K5" s="6"/>
      <c r="L5" s="6"/>
      <c r="M5" s="6"/>
      <c r="N5" s="6"/>
      <c r="O5" s="6"/>
      <c r="P5" s="7"/>
      <c r="Q5" s="9" t="s">
        <v>36</v>
      </c>
    </row>
    <row r="6" spans="1:17" ht="119.45" customHeight="1">
      <c r="A6" s="38">
        <v>7</v>
      </c>
      <c r="B6" s="10" t="s">
        <v>23</v>
      </c>
      <c r="C6" s="1" t="s">
        <v>24</v>
      </c>
      <c r="D6" s="25">
        <v>9.0277777777777769E-3</v>
      </c>
      <c r="E6" s="31">
        <v>5</v>
      </c>
      <c r="F6" s="12">
        <v>19.899999999999999</v>
      </c>
      <c r="G6" s="12">
        <v>-4.57</v>
      </c>
      <c r="H6" s="26">
        <v>19.899999999999999</v>
      </c>
      <c r="I6" s="26">
        <v>-4.53</v>
      </c>
      <c r="J6" s="26">
        <v>112.95</v>
      </c>
      <c r="K6" s="13">
        <f>F6/$B$1</f>
        <v>0.2397590361445783</v>
      </c>
      <c r="L6" s="13">
        <f>G6/$B$1</f>
        <v>-5.5060240963855422E-2</v>
      </c>
      <c r="M6" s="13">
        <f>H6/$B$1</f>
        <v>0.2397590361445783</v>
      </c>
      <c r="N6" s="13">
        <f>I6/$B$1</f>
        <v>-5.4578313253012052E-2</v>
      </c>
      <c r="O6" s="14">
        <f>J6/$B$2</f>
        <v>0.98217391304347823</v>
      </c>
      <c r="P6" s="12" t="s">
        <v>25</v>
      </c>
      <c r="Q6" s="40" t="s">
        <v>37</v>
      </c>
    </row>
    <row r="7" spans="1:17">
      <c r="A7" s="39"/>
      <c r="B7" s="10" t="s">
        <v>23</v>
      </c>
      <c r="C7" s="15" t="s">
        <v>24</v>
      </c>
      <c r="D7" s="27">
        <f>D6+0.00138888888888888</f>
        <v>1.0416666666666657E-2</v>
      </c>
      <c r="E7" s="42"/>
      <c r="F7" s="12">
        <f>F6</f>
        <v>19.899999999999999</v>
      </c>
      <c r="G7" s="12">
        <f>G6</f>
        <v>-4.57</v>
      </c>
      <c r="H7" s="28">
        <v>19.899999999999999</v>
      </c>
      <c r="I7" s="28">
        <v>-4.5129999999999999</v>
      </c>
      <c r="J7" s="28">
        <v>112.87</v>
      </c>
      <c r="K7" s="13">
        <f t="shared" ref="K7:N7" si="0">F7/$B$1</f>
        <v>0.2397590361445783</v>
      </c>
      <c r="L7" s="13">
        <f t="shared" si="0"/>
        <v>-5.5060240963855422E-2</v>
      </c>
      <c r="M7" s="13">
        <f t="shared" si="0"/>
        <v>0.2397590361445783</v>
      </c>
      <c r="N7" s="13">
        <f t="shared" si="0"/>
        <v>-5.437349397590361E-2</v>
      </c>
      <c r="O7" s="14">
        <f t="shared" ref="O7" si="1">J7/$B$2</f>
        <v>0.98147826086956524</v>
      </c>
      <c r="P7" s="11" t="s">
        <v>25</v>
      </c>
      <c r="Q7" s="41"/>
    </row>
    <row r="8" spans="1:17">
      <c r="K8" s="21"/>
      <c r="L8" s="21"/>
      <c r="M8" s="21"/>
      <c r="N8" s="21"/>
      <c r="O8" s="22"/>
    </row>
    <row r="9" spans="1:17" ht="93.6" customHeight="1">
      <c r="A9" s="31">
        <v>8</v>
      </c>
      <c r="B9" s="10" t="s">
        <v>23</v>
      </c>
      <c r="C9" s="1" t="s">
        <v>27</v>
      </c>
      <c r="D9" s="25">
        <v>1.0069444444444445E-2</v>
      </c>
      <c r="E9" s="31">
        <v>1</v>
      </c>
      <c r="F9" s="12">
        <f>F6</f>
        <v>19.899999999999999</v>
      </c>
      <c r="G9" s="12">
        <f>G6</f>
        <v>-4.57</v>
      </c>
      <c r="H9" s="26">
        <v>19.88</v>
      </c>
      <c r="I9" s="26">
        <v>-4.5170000000000003</v>
      </c>
      <c r="J9" s="26">
        <v>112.82</v>
      </c>
      <c r="K9" s="13">
        <f t="shared" ref="K9:N10" si="2">F9/$B$1</f>
        <v>0.2397590361445783</v>
      </c>
      <c r="L9" s="13">
        <f t="shared" si="2"/>
        <v>-5.5060240963855422E-2</v>
      </c>
      <c r="M9" s="13">
        <f t="shared" si="2"/>
        <v>0.23951807228915661</v>
      </c>
      <c r="N9" s="13">
        <f t="shared" si="2"/>
        <v>-5.4421686746987954E-2</v>
      </c>
      <c r="O9" s="14">
        <f>J9/$B$2</f>
        <v>0.98104347826086946</v>
      </c>
      <c r="P9" s="12" t="s">
        <v>25</v>
      </c>
      <c r="Q9" s="33" t="s">
        <v>38</v>
      </c>
    </row>
    <row r="10" spans="1:17">
      <c r="A10" s="32"/>
      <c r="B10" s="1" t="s">
        <v>23</v>
      </c>
      <c r="C10" s="1" t="s">
        <v>27</v>
      </c>
      <c r="D10" s="27">
        <f>D9+0.00138888888888888</f>
        <v>1.1458333333333326E-2</v>
      </c>
      <c r="E10" s="32"/>
      <c r="F10" s="12">
        <f>F7</f>
        <v>19.899999999999999</v>
      </c>
      <c r="G10" s="12">
        <f>G7</f>
        <v>-4.57</v>
      </c>
      <c r="H10" s="26">
        <v>19.899999999999999</v>
      </c>
      <c r="I10" s="26">
        <v>-4.5140000000000002</v>
      </c>
      <c r="J10" s="26">
        <v>112.96</v>
      </c>
      <c r="K10" s="13">
        <f t="shared" si="2"/>
        <v>0.2397590361445783</v>
      </c>
      <c r="L10" s="13">
        <f t="shared" si="2"/>
        <v>-5.5060240963855422E-2</v>
      </c>
      <c r="M10" s="13">
        <f t="shared" si="2"/>
        <v>0.2397590361445783</v>
      </c>
      <c r="N10" s="13">
        <f t="shared" si="2"/>
        <v>-5.4385542168674701E-2</v>
      </c>
      <c r="O10" s="14">
        <f>J10/$B$2</f>
        <v>0.9822608695652173</v>
      </c>
      <c r="P10" s="12" t="s">
        <v>25</v>
      </c>
      <c r="Q10" s="33"/>
    </row>
    <row r="11" spans="1:17">
      <c r="K11" s="21"/>
      <c r="L11" s="21"/>
      <c r="M11" s="21"/>
      <c r="N11" s="21"/>
      <c r="O11" s="22"/>
    </row>
    <row r="12" spans="1:17" ht="108" customHeight="1">
      <c r="A12" s="31">
        <v>9</v>
      </c>
      <c r="B12" s="10" t="s">
        <v>23</v>
      </c>
      <c r="C12" s="1" t="s">
        <v>30</v>
      </c>
      <c r="D12" s="25">
        <v>1.1111111111111112E-2</v>
      </c>
      <c r="E12" s="31">
        <v>1</v>
      </c>
      <c r="F12" s="12">
        <f>F9</f>
        <v>19.899999999999999</v>
      </c>
      <c r="G12" s="12">
        <f t="shared" ref="G12:G13" si="3">G9</f>
        <v>-4.57</v>
      </c>
      <c r="H12" s="26">
        <v>19.899999999999999</v>
      </c>
      <c r="I12" s="26">
        <v>-4.5030000000000001</v>
      </c>
      <c r="J12" s="26">
        <v>112.85</v>
      </c>
      <c r="K12" s="13">
        <f t="shared" ref="K12:N13" si="4">F12/$B$1</f>
        <v>0.2397590361445783</v>
      </c>
      <c r="L12" s="13">
        <f t="shared" si="4"/>
        <v>-5.5060240963855422E-2</v>
      </c>
      <c r="M12" s="13">
        <f t="shared" si="4"/>
        <v>0.2397590361445783</v>
      </c>
      <c r="N12" s="13">
        <f t="shared" si="4"/>
        <v>-5.4253012048192772E-2</v>
      </c>
      <c r="O12" s="14">
        <f>J12/$B$2</f>
        <v>0.98130434782608689</v>
      </c>
      <c r="P12" s="12" t="s">
        <v>25</v>
      </c>
      <c r="Q12" s="33" t="s">
        <v>39</v>
      </c>
    </row>
    <row r="13" spans="1:17">
      <c r="A13" s="32"/>
      <c r="B13" s="1" t="s">
        <v>23</v>
      </c>
      <c r="C13" s="1" t="s">
        <v>30</v>
      </c>
      <c r="D13" s="27">
        <f>D12+0.00138888888888888</f>
        <v>1.2499999999999992E-2</v>
      </c>
      <c r="E13" s="32"/>
      <c r="F13" s="12">
        <f t="shared" ref="F13" si="5">F10</f>
        <v>19.899999999999999</v>
      </c>
      <c r="G13" s="12">
        <f t="shared" si="3"/>
        <v>-4.57</v>
      </c>
      <c r="H13" s="26">
        <v>19.89</v>
      </c>
      <c r="I13" s="26">
        <v>-4.5</v>
      </c>
      <c r="J13" s="26">
        <v>112.86</v>
      </c>
      <c r="K13" s="13">
        <f t="shared" si="4"/>
        <v>0.2397590361445783</v>
      </c>
      <c r="L13" s="13">
        <f t="shared" si="4"/>
        <v>-5.5060240963855422E-2</v>
      </c>
      <c r="M13" s="13">
        <f t="shared" si="4"/>
        <v>0.23963855421686747</v>
      </c>
      <c r="N13" s="13">
        <f t="shared" si="4"/>
        <v>-5.4216867469879519E-2</v>
      </c>
      <c r="O13" s="14">
        <f>J13/$B$2</f>
        <v>0.98139130434782607</v>
      </c>
      <c r="P13" s="12" t="s">
        <v>25</v>
      </c>
      <c r="Q13" s="33"/>
    </row>
    <row r="14" spans="1:17">
      <c r="A14" s="18"/>
      <c r="B14" s="18"/>
      <c r="C14" s="18"/>
      <c r="D14" s="18"/>
      <c r="E14" s="18"/>
      <c r="F14" s="19"/>
      <c r="G14" s="19"/>
      <c r="H14" s="19"/>
      <c r="I14" s="19"/>
      <c r="J14" s="19"/>
      <c r="K14" s="18"/>
      <c r="L14" s="18"/>
      <c r="M14" s="18"/>
      <c r="N14" s="18"/>
      <c r="O14" s="18"/>
      <c r="P14" s="19"/>
      <c r="Q14" s="18"/>
    </row>
    <row r="16" spans="1:17" ht="29.1">
      <c r="A16" s="6" t="s">
        <v>5</v>
      </c>
      <c r="B16" s="6" t="s">
        <v>6</v>
      </c>
      <c r="C16" s="6" t="s">
        <v>7</v>
      </c>
      <c r="D16" s="6" t="s">
        <v>8</v>
      </c>
      <c r="E16" s="6" t="s">
        <v>9</v>
      </c>
      <c r="F16" s="7" t="s">
        <v>10</v>
      </c>
      <c r="G16" s="7" t="s">
        <v>11</v>
      </c>
      <c r="H16" s="7" t="s">
        <v>12</v>
      </c>
      <c r="I16" s="7" t="s">
        <v>13</v>
      </c>
      <c r="J16" s="7" t="s">
        <v>14</v>
      </c>
      <c r="K16" s="7" t="s">
        <v>15</v>
      </c>
      <c r="L16" s="7" t="s">
        <v>16</v>
      </c>
      <c r="M16" s="7" t="s">
        <v>17</v>
      </c>
      <c r="N16" s="7" t="s">
        <v>18</v>
      </c>
      <c r="O16" s="7" t="s">
        <v>19</v>
      </c>
      <c r="P16" s="8" t="s">
        <v>20</v>
      </c>
      <c r="Q16" s="7" t="s">
        <v>21</v>
      </c>
    </row>
    <row r="17" spans="1:17" ht="57.95" customHeight="1">
      <c r="A17" s="38">
        <v>10</v>
      </c>
      <c r="B17" s="10" t="s">
        <v>32</v>
      </c>
      <c r="C17" s="1" t="s">
        <v>24</v>
      </c>
      <c r="D17" s="25">
        <v>3.472222222222222E-3</v>
      </c>
      <c r="E17" s="31">
        <v>5</v>
      </c>
      <c r="F17" s="12">
        <f>F12</f>
        <v>19.899999999999999</v>
      </c>
      <c r="G17" s="12">
        <f>4.57</f>
        <v>4.57</v>
      </c>
      <c r="H17" s="26">
        <v>19.899999999999999</v>
      </c>
      <c r="I17" s="26">
        <v>4.5270000000000001</v>
      </c>
      <c r="J17" s="26">
        <v>114.07</v>
      </c>
      <c r="K17" s="20">
        <f>F17/$B$1</f>
        <v>0.2397590361445783</v>
      </c>
      <c r="L17" s="20">
        <f>G17/$B$1</f>
        <v>5.5060240963855422E-2</v>
      </c>
      <c r="M17" s="20">
        <f>H17/$B$1</f>
        <v>0.2397590361445783</v>
      </c>
      <c r="N17" s="20">
        <f>I17/$B$1</f>
        <v>5.4542168674698799E-2</v>
      </c>
      <c r="O17" s="20">
        <f>J17/$B$2</f>
        <v>0.99191304347826081</v>
      </c>
      <c r="P17" s="12" t="s">
        <v>25</v>
      </c>
      <c r="Q17" s="40" t="s">
        <v>40</v>
      </c>
    </row>
    <row r="18" spans="1:17">
      <c r="A18" s="39"/>
      <c r="B18" s="1" t="s">
        <v>32</v>
      </c>
      <c r="C18" s="15" t="s">
        <v>24</v>
      </c>
      <c r="D18" s="27">
        <f>D17+0.00138888888888888</f>
        <v>4.8611111111111025E-3</v>
      </c>
      <c r="E18" s="42"/>
      <c r="F18" s="12">
        <f>F17</f>
        <v>19.899999999999999</v>
      </c>
      <c r="G18" s="12">
        <f t="shared" ref="G18:G19" si="6">G17</f>
        <v>4.57</v>
      </c>
      <c r="H18" s="28">
        <v>19.899999999999999</v>
      </c>
      <c r="I18" s="28">
        <v>4.5090000000000003</v>
      </c>
      <c r="J18" s="28">
        <v>114.9</v>
      </c>
      <c r="K18" s="20">
        <f t="shared" ref="K18:N19" si="7">F18/$B$1</f>
        <v>0.2397590361445783</v>
      </c>
      <c r="L18" s="20">
        <f t="shared" si="7"/>
        <v>5.5060240963855422E-2</v>
      </c>
      <c r="M18" s="20">
        <f t="shared" si="7"/>
        <v>0.2397590361445783</v>
      </c>
      <c r="N18" s="20">
        <f t="shared" si="7"/>
        <v>5.4325301204819279E-2</v>
      </c>
      <c r="O18" s="20">
        <f t="shared" ref="O18:O19" si="8">J18/$B$2</f>
        <v>0.99913043478260877</v>
      </c>
      <c r="P18" s="11" t="s">
        <v>25</v>
      </c>
      <c r="Q18" s="41"/>
    </row>
    <row r="19" spans="1:17">
      <c r="A19" s="39"/>
      <c r="B19" s="1" t="s">
        <v>32</v>
      </c>
      <c r="C19" s="15" t="s">
        <v>24</v>
      </c>
      <c r="D19" s="27"/>
      <c r="E19" s="42"/>
      <c r="F19" s="12">
        <f t="shared" ref="F19" si="9">F18</f>
        <v>19.899999999999999</v>
      </c>
      <c r="G19" s="12">
        <f t="shared" si="6"/>
        <v>4.57</v>
      </c>
      <c r="H19" s="26"/>
      <c r="I19" s="26"/>
      <c r="J19" s="26"/>
      <c r="K19" s="20">
        <f t="shared" si="7"/>
        <v>0.2397590361445783</v>
      </c>
      <c r="L19" s="20">
        <f t="shared" si="7"/>
        <v>5.5060240963855422E-2</v>
      </c>
      <c r="M19" s="20">
        <f t="shared" si="7"/>
        <v>0</v>
      </c>
      <c r="N19" s="20">
        <f t="shared" si="7"/>
        <v>0</v>
      </c>
      <c r="O19" s="20">
        <f t="shared" si="8"/>
        <v>0</v>
      </c>
      <c r="P19" s="12" t="s">
        <v>25</v>
      </c>
      <c r="Q19" s="41"/>
    </row>
    <row r="20" spans="1:17" ht="94.5" customHeight="1">
      <c r="A20" s="31">
        <v>11</v>
      </c>
      <c r="B20" s="10" t="s">
        <v>32</v>
      </c>
      <c r="C20" s="1" t="s">
        <v>27</v>
      </c>
      <c r="D20" s="25">
        <v>4.8611111111111112E-3</v>
      </c>
      <c r="E20" s="31">
        <v>1</v>
      </c>
      <c r="F20" s="12">
        <f>F17</f>
        <v>19.899999999999999</v>
      </c>
      <c r="G20" s="12">
        <f>G17</f>
        <v>4.57</v>
      </c>
      <c r="H20" s="26">
        <v>19.899999999999999</v>
      </c>
      <c r="I20" s="26">
        <v>4.5170000000000003</v>
      </c>
      <c r="J20" s="26">
        <v>114.07</v>
      </c>
      <c r="K20" s="13">
        <f t="shared" ref="K20:N21" si="10">F20/$B$1</f>
        <v>0.2397590361445783</v>
      </c>
      <c r="L20" s="13">
        <f t="shared" si="10"/>
        <v>5.5060240963855422E-2</v>
      </c>
      <c r="M20" s="13">
        <f t="shared" si="10"/>
        <v>0.2397590361445783</v>
      </c>
      <c r="N20" s="13">
        <f t="shared" si="10"/>
        <v>5.4421686746987954E-2</v>
      </c>
      <c r="O20" s="14">
        <f>J20/$B$2</f>
        <v>0.99191304347826081</v>
      </c>
      <c r="P20" s="12" t="s">
        <v>25</v>
      </c>
      <c r="Q20" s="33" t="s">
        <v>41</v>
      </c>
    </row>
    <row r="21" spans="1:17">
      <c r="A21" s="32"/>
      <c r="B21" s="1" t="s">
        <v>32</v>
      </c>
      <c r="C21" s="1" t="s">
        <v>27</v>
      </c>
      <c r="D21" s="27">
        <f>D20+0.00138888888888888</f>
        <v>6.2499999999999917E-3</v>
      </c>
      <c r="E21" s="32"/>
      <c r="F21" s="12">
        <f>F18</f>
        <v>19.899999999999999</v>
      </c>
      <c r="G21" s="12">
        <f>G18</f>
        <v>4.57</v>
      </c>
      <c r="H21" s="26">
        <v>19.88</v>
      </c>
      <c r="I21" s="26">
        <v>4.5389999999999997</v>
      </c>
      <c r="J21" s="26">
        <v>114.07</v>
      </c>
      <c r="K21" s="13">
        <f t="shared" si="10"/>
        <v>0.2397590361445783</v>
      </c>
      <c r="L21" s="13">
        <f t="shared" si="10"/>
        <v>5.5060240963855422E-2</v>
      </c>
      <c r="M21" s="13">
        <f t="shared" si="10"/>
        <v>0.23951807228915661</v>
      </c>
      <c r="N21" s="13">
        <f t="shared" si="10"/>
        <v>5.4686746987951805E-2</v>
      </c>
      <c r="O21" s="14">
        <f>J21/$B$2</f>
        <v>0.99191304347826081</v>
      </c>
      <c r="P21" s="12" t="s">
        <v>25</v>
      </c>
      <c r="Q21" s="33"/>
    </row>
    <row r="22" spans="1:17">
      <c r="K22" s="23"/>
      <c r="L22" s="23"/>
      <c r="M22" s="23"/>
      <c r="N22" s="23"/>
      <c r="O22" s="22"/>
    </row>
    <row r="23" spans="1:17" ht="95.1" customHeight="1">
      <c r="A23" s="31">
        <v>12</v>
      </c>
      <c r="B23" s="10" t="s">
        <v>32</v>
      </c>
      <c r="C23" s="1" t="s">
        <v>30</v>
      </c>
      <c r="D23" s="25">
        <v>7.060185185185185E-3</v>
      </c>
      <c r="E23" s="31">
        <v>1</v>
      </c>
      <c r="F23" s="12">
        <f>F20</f>
        <v>19.899999999999999</v>
      </c>
      <c r="G23" s="12">
        <f t="shared" ref="G23:G24" si="11">G20</f>
        <v>4.57</v>
      </c>
      <c r="H23" s="26">
        <v>19.920000000000002</v>
      </c>
      <c r="I23" s="26">
        <v>4.53</v>
      </c>
      <c r="J23" s="26">
        <v>113.6</v>
      </c>
      <c r="K23" s="13">
        <f t="shared" ref="K23:N24" si="12">F23/$B$1</f>
        <v>0.2397590361445783</v>
      </c>
      <c r="L23" s="13">
        <f t="shared" si="12"/>
        <v>5.5060240963855422E-2</v>
      </c>
      <c r="M23" s="13">
        <f t="shared" si="12"/>
        <v>0.24000000000000002</v>
      </c>
      <c r="N23" s="13">
        <f t="shared" si="12"/>
        <v>5.4578313253012052E-2</v>
      </c>
      <c r="O23" s="14">
        <f>J23/$B$2</f>
        <v>0.98782608695652174</v>
      </c>
      <c r="P23" s="12" t="s">
        <v>25</v>
      </c>
      <c r="Q23" s="33" t="s">
        <v>42</v>
      </c>
    </row>
    <row r="24" spans="1:17">
      <c r="A24" s="32"/>
      <c r="B24" s="1" t="s">
        <v>32</v>
      </c>
      <c r="C24" s="1" t="s">
        <v>30</v>
      </c>
      <c r="D24" s="27">
        <f>D23+0.00138888888888888</f>
        <v>8.4490740740740655E-3</v>
      </c>
      <c r="E24" s="32"/>
      <c r="F24" s="12">
        <f t="shared" ref="F24:G24" si="13">F21</f>
        <v>19.899999999999999</v>
      </c>
      <c r="G24" s="12">
        <f t="shared" si="11"/>
        <v>4.57</v>
      </c>
      <c r="H24" s="26">
        <v>19.89</v>
      </c>
      <c r="I24" s="26">
        <v>4.5350000000000001</v>
      </c>
      <c r="J24" s="26">
        <v>113.64</v>
      </c>
      <c r="K24" s="13">
        <f t="shared" si="12"/>
        <v>0.2397590361445783</v>
      </c>
      <c r="L24" s="13">
        <f t="shared" si="12"/>
        <v>5.5060240963855422E-2</v>
      </c>
      <c r="M24" s="13">
        <f t="shared" si="12"/>
        <v>0.23963855421686747</v>
      </c>
      <c r="N24" s="13">
        <f t="shared" si="12"/>
        <v>5.4638554216867474E-2</v>
      </c>
      <c r="O24" s="14">
        <f>J24/$B$2</f>
        <v>0.98817391304347824</v>
      </c>
      <c r="P24" s="12" t="s">
        <v>25</v>
      </c>
      <c r="Q24" s="33"/>
    </row>
  </sheetData>
  <mergeCells count="18">
    <mergeCell ref="A6:A7"/>
    <mergeCell ref="E6:E7"/>
    <mergeCell ref="Q6:Q7"/>
    <mergeCell ref="A9:A10"/>
    <mergeCell ref="E9:E10"/>
    <mergeCell ref="Q9:Q10"/>
    <mergeCell ref="A12:A13"/>
    <mergeCell ref="E12:E13"/>
    <mergeCell ref="Q12:Q13"/>
    <mergeCell ref="A17:A19"/>
    <mergeCell ref="E17:E19"/>
    <mergeCell ref="Q17:Q19"/>
    <mergeCell ref="A20:A21"/>
    <mergeCell ref="E20:E21"/>
    <mergeCell ref="Q20:Q21"/>
    <mergeCell ref="A23:A24"/>
    <mergeCell ref="E23:E24"/>
    <mergeCell ref="Q23:Q24"/>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DF3-2FC3-4DA3-93C4-15AE9A38C5BC}">
  <sheetPr codeName="Hoja17"/>
  <dimension ref="A1:Q25"/>
  <sheetViews>
    <sheetView view="pageBreakPreview" topLeftCell="A11" zoomScale="50" zoomScaleNormal="60" zoomScaleSheetLayoutView="50" workbookViewId="0">
      <selection activeCell="B20" sqref="A20:XFD21"/>
    </sheetView>
  </sheetViews>
  <sheetFormatPr defaultColWidth="11.42578125" defaultRowHeight="14.45"/>
  <cols>
    <col min="1" max="1" width="23.85546875" customWidth="1"/>
    <col min="2" max="2" width="28.42578125" bestFit="1" customWidth="1"/>
    <col min="3" max="3" width="17.42578125" bestFit="1" customWidth="1"/>
    <col min="4" max="4" width="31.42578125" bestFit="1" customWidth="1"/>
    <col min="5" max="5" width="18.42578125" customWidth="1"/>
    <col min="6" max="10" width="18.42578125" style="3" customWidth="1"/>
    <col min="11" max="11" width="17.5703125" bestFit="1" customWidth="1"/>
    <col min="12" max="12" width="18.5703125" bestFit="1" customWidth="1"/>
    <col min="13" max="13" width="16.5703125" bestFit="1" customWidth="1"/>
    <col min="14" max="14" width="18.5703125" bestFit="1" customWidth="1"/>
    <col min="15" max="15" width="18.5703125" customWidth="1"/>
    <col min="16" max="16" width="17.5703125" style="3" customWidth="1"/>
    <col min="17" max="17" width="46.42578125" customWidth="1"/>
  </cols>
  <sheetData>
    <row r="1" spans="1:17">
      <c r="A1" s="2" t="s">
        <v>0</v>
      </c>
      <c r="B1">
        <v>19.899999999999999</v>
      </c>
      <c r="C1" t="s">
        <v>1</v>
      </c>
    </row>
    <row r="2" spans="1:17">
      <c r="A2" s="2" t="s">
        <v>2</v>
      </c>
      <c r="B2">
        <v>110</v>
      </c>
      <c r="C2" t="s">
        <v>3</v>
      </c>
    </row>
    <row r="3" spans="1:17">
      <c r="A3" s="4" t="s">
        <v>4</v>
      </c>
      <c r="B3" s="5">
        <v>45721</v>
      </c>
    </row>
    <row r="4" spans="1:17" ht="29.1">
      <c r="A4" s="7" t="s">
        <v>5</v>
      </c>
      <c r="B4" s="7" t="s">
        <v>6</v>
      </c>
      <c r="C4" s="7" t="s">
        <v>7</v>
      </c>
      <c r="D4" s="7" t="s">
        <v>8</v>
      </c>
      <c r="E4" s="7" t="s">
        <v>9</v>
      </c>
      <c r="F4" s="7" t="s">
        <v>10</v>
      </c>
      <c r="G4" s="7" t="s">
        <v>11</v>
      </c>
      <c r="H4" s="7" t="s">
        <v>12</v>
      </c>
      <c r="I4" s="7" t="s">
        <v>13</v>
      </c>
      <c r="J4" s="7" t="s">
        <v>14</v>
      </c>
      <c r="K4" s="7" t="s">
        <v>15</v>
      </c>
      <c r="L4" s="7" t="s">
        <v>16</v>
      </c>
      <c r="M4" s="7" t="s">
        <v>17</v>
      </c>
      <c r="N4" s="7" t="s">
        <v>18</v>
      </c>
      <c r="O4" s="7" t="s">
        <v>19</v>
      </c>
      <c r="P4" s="8" t="s">
        <v>20</v>
      </c>
      <c r="Q4" s="7" t="s">
        <v>21</v>
      </c>
    </row>
    <row r="5" spans="1:17" ht="35.1" customHeight="1">
      <c r="A5" s="6"/>
      <c r="B5" s="6"/>
      <c r="C5" s="6"/>
      <c r="D5" s="6"/>
      <c r="E5" s="6"/>
      <c r="F5" s="7"/>
      <c r="G5" s="7"/>
      <c r="H5" s="7"/>
      <c r="I5" s="7"/>
      <c r="J5" s="7"/>
      <c r="K5" s="6"/>
      <c r="L5" s="6"/>
      <c r="M5" s="6"/>
      <c r="N5" s="6"/>
      <c r="O5" s="6"/>
      <c r="P5" s="7"/>
      <c r="Q5" s="9"/>
    </row>
    <row r="6" spans="1:17" ht="92.45" customHeight="1">
      <c r="A6" s="38">
        <v>13</v>
      </c>
      <c r="B6" s="10" t="s">
        <v>32</v>
      </c>
      <c r="C6" s="1" t="s">
        <v>24</v>
      </c>
      <c r="D6" s="25">
        <v>0.56759259259259254</v>
      </c>
      <c r="E6" s="31">
        <v>1</v>
      </c>
      <c r="F6" s="12">
        <v>1.99</v>
      </c>
      <c r="G6" s="12">
        <v>1.99</v>
      </c>
      <c r="H6" s="29">
        <v>2.0449999999999999</v>
      </c>
      <c r="I6" s="26">
        <v>1.9950000000000001</v>
      </c>
      <c r="J6" s="26">
        <v>113.39</v>
      </c>
      <c r="K6" s="13">
        <f>F6/$B$1</f>
        <v>0.1</v>
      </c>
      <c r="L6" s="13">
        <f>G6/$B$1</f>
        <v>0.1</v>
      </c>
      <c r="M6" s="13">
        <f>H6/$B$1</f>
        <v>0.1027638190954774</v>
      </c>
      <c r="N6" s="13">
        <f>I6/$B$1</f>
        <v>0.10025125628140705</v>
      </c>
      <c r="O6" s="14">
        <f>J6/$B$2</f>
        <v>1.0308181818181819</v>
      </c>
      <c r="P6" s="12" t="s">
        <v>25</v>
      </c>
      <c r="Q6" s="40" t="s">
        <v>43</v>
      </c>
    </row>
    <row r="7" spans="1:17">
      <c r="A7" s="39"/>
      <c r="B7" s="10" t="s">
        <v>32</v>
      </c>
      <c r="C7" s="15" t="s">
        <v>24</v>
      </c>
      <c r="D7" s="27">
        <f>D6+0.00138888888888888</f>
        <v>0.56898148148148142</v>
      </c>
      <c r="E7" s="42"/>
      <c r="F7" s="12">
        <v>1.99</v>
      </c>
      <c r="G7" s="12">
        <v>1.99</v>
      </c>
      <c r="H7" s="28">
        <v>2.048</v>
      </c>
      <c r="I7" s="28">
        <v>1.9950000000000001</v>
      </c>
      <c r="J7" s="28">
        <v>113.41</v>
      </c>
      <c r="K7" s="13">
        <f t="shared" ref="K7:N8" si="0">F7/$B$1</f>
        <v>0.1</v>
      </c>
      <c r="L7" s="13">
        <f t="shared" si="0"/>
        <v>0.1</v>
      </c>
      <c r="M7" s="13">
        <f t="shared" si="0"/>
        <v>0.10291457286432162</v>
      </c>
      <c r="N7" s="13">
        <f t="shared" si="0"/>
        <v>0.10025125628140705</v>
      </c>
      <c r="O7" s="14">
        <f t="shared" ref="O7:O8" si="1">J7/$B$2</f>
        <v>1.0309999999999999</v>
      </c>
      <c r="P7" s="11" t="s">
        <v>25</v>
      </c>
      <c r="Q7" s="41"/>
    </row>
    <row r="8" spans="1:17">
      <c r="A8" s="39"/>
      <c r="B8" s="10" t="s">
        <v>32</v>
      </c>
      <c r="C8" s="15" t="s">
        <v>24</v>
      </c>
      <c r="D8" s="27" t="s">
        <v>44</v>
      </c>
      <c r="E8" s="42"/>
      <c r="F8" s="12">
        <v>1.99</v>
      </c>
      <c r="G8" s="12">
        <v>1.99</v>
      </c>
      <c r="H8" s="28">
        <v>2.0419999999999998</v>
      </c>
      <c r="I8" s="28">
        <v>1.994</v>
      </c>
      <c r="J8" s="28">
        <v>113.38</v>
      </c>
      <c r="K8" s="13">
        <f t="shared" si="0"/>
        <v>0.1</v>
      </c>
      <c r="L8" s="13">
        <f t="shared" si="0"/>
        <v>0.1</v>
      </c>
      <c r="M8" s="13">
        <f t="shared" si="0"/>
        <v>0.10261306532663317</v>
      </c>
      <c r="N8" s="13">
        <f t="shared" si="0"/>
        <v>0.10020100502512563</v>
      </c>
      <c r="O8" s="14">
        <f t="shared" si="1"/>
        <v>1.0307272727272727</v>
      </c>
      <c r="P8" s="11" t="s">
        <v>25</v>
      </c>
      <c r="Q8" s="41"/>
    </row>
    <row r="9" spans="1:17">
      <c r="K9" s="21"/>
      <c r="L9" s="21"/>
      <c r="M9" s="21"/>
      <c r="N9" s="21"/>
      <c r="O9" s="22"/>
    </row>
    <row r="10" spans="1:17" ht="93.6" customHeight="1">
      <c r="A10" s="31">
        <v>14</v>
      </c>
      <c r="B10" s="10" t="s">
        <v>32</v>
      </c>
      <c r="C10" s="1" t="s">
        <v>27</v>
      </c>
      <c r="D10" s="25">
        <v>0.57025462962962958</v>
      </c>
      <c r="E10" s="31">
        <v>1</v>
      </c>
      <c r="F10" s="12">
        <v>1.99</v>
      </c>
      <c r="G10" s="12">
        <v>1.99</v>
      </c>
      <c r="H10" s="26">
        <v>2.0409999999999999</v>
      </c>
      <c r="I10" s="26">
        <v>1.998</v>
      </c>
      <c r="J10" s="26">
        <v>113.35</v>
      </c>
      <c r="K10" s="13">
        <f t="shared" ref="K10:N11" si="2">F10/$B$1</f>
        <v>0.1</v>
      </c>
      <c r="L10" s="13">
        <f t="shared" si="2"/>
        <v>0.1</v>
      </c>
      <c r="M10" s="13">
        <f t="shared" si="2"/>
        <v>0.10256281407035177</v>
      </c>
      <c r="N10" s="13">
        <f t="shared" si="2"/>
        <v>0.10040201005025126</v>
      </c>
      <c r="O10" s="14">
        <f>J10/$B$2</f>
        <v>1.0304545454545455</v>
      </c>
      <c r="P10" s="12" t="s">
        <v>25</v>
      </c>
      <c r="Q10" s="33" t="s">
        <v>45</v>
      </c>
    </row>
    <row r="11" spans="1:17">
      <c r="A11" s="32"/>
      <c r="B11" s="10" t="s">
        <v>32</v>
      </c>
      <c r="C11" s="1" t="s">
        <v>27</v>
      </c>
      <c r="D11" s="25">
        <f>D10+0.00138888888888888</f>
        <v>0.57164351851851847</v>
      </c>
      <c r="E11" s="32"/>
      <c r="F11" s="12">
        <v>1.99</v>
      </c>
      <c r="G11" s="12">
        <v>1.99</v>
      </c>
      <c r="H11" s="26">
        <v>2.0390000000000001</v>
      </c>
      <c r="I11" s="26">
        <v>1.994</v>
      </c>
      <c r="J11" s="26">
        <v>113.37</v>
      </c>
      <c r="K11" s="13">
        <f t="shared" si="2"/>
        <v>0.1</v>
      </c>
      <c r="L11" s="13">
        <f t="shared" si="2"/>
        <v>0.1</v>
      </c>
      <c r="M11" s="13">
        <f t="shared" si="2"/>
        <v>0.10246231155778895</v>
      </c>
      <c r="N11" s="13">
        <f t="shared" si="2"/>
        <v>0.10020100502512563</v>
      </c>
      <c r="O11" s="14">
        <f>J11/$B$2</f>
        <v>1.0306363636363636</v>
      </c>
      <c r="P11" s="12" t="s">
        <v>25</v>
      </c>
      <c r="Q11" s="33"/>
    </row>
    <row r="12" spans="1:17">
      <c r="K12" s="21"/>
      <c r="L12" s="21"/>
      <c r="M12" s="21"/>
      <c r="N12" s="21"/>
      <c r="O12" s="22"/>
    </row>
    <row r="13" spans="1:17" ht="101.1" customHeight="1">
      <c r="A13" s="31">
        <v>15</v>
      </c>
      <c r="B13" s="10" t="s">
        <v>32</v>
      </c>
      <c r="C13" s="1" t="s">
        <v>30</v>
      </c>
      <c r="D13" s="25">
        <v>0.57427083333333329</v>
      </c>
      <c r="E13" s="31">
        <v>1</v>
      </c>
      <c r="F13" s="12">
        <v>1.99</v>
      </c>
      <c r="G13" s="12">
        <v>1.99</v>
      </c>
      <c r="H13" s="26">
        <v>2.04</v>
      </c>
      <c r="I13" s="26">
        <v>2.008</v>
      </c>
      <c r="J13" s="26">
        <v>113.4</v>
      </c>
      <c r="K13" s="13">
        <f t="shared" ref="K13:N14" si="3">F13/$B$1</f>
        <v>0.1</v>
      </c>
      <c r="L13" s="13">
        <f t="shared" si="3"/>
        <v>0.1</v>
      </c>
      <c r="M13" s="13">
        <f t="shared" si="3"/>
        <v>0.10251256281407035</v>
      </c>
      <c r="N13" s="13">
        <f t="shared" si="3"/>
        <v>0.10090452261306533</v>
      </c>
      <c r="O13" s="14">
        <f>J13/$B$2</f>
        <v>1.030909090909091</v>
      </c>
      <c r="P13" s="12" t="s">
        <v>25</v>
      </c>
      <c r="Q13" s="33" t="s">
        <v>46</v>
      </c>
    </row>
    <row r="14" spans="1:17">
      <c r="A14" s="32"/>
      <c r="B14" s="10" t="s">
        <v>32</v>
      </c>
      <c r="C14" s="1" t="s">
        <v>30</v>
      </c>
      <c r="D14" s="25">
        <v>0.46666666666666667</v>
      </c>
      <c r="E14" s="32"/>
      <c r="F14" s="12">
        <v>1.99</v>
      </c>
      <c r="G14" s="12">
        <v>1.99</v>
      </c>
      <c r="H14" s="26">
        <v>2.0529999999999999</v>
      </c>
      <c r="I14" s="26">
        <v>2.04</v>
      </c>
      <c r="J14" s="26">
        <v>113.39</v>
      </c>
      <c r="K14" s="13">
        <f t="shared" si="3"/>
        <v>0.1</v>
      </c>
      <c r="L14" s="13">
        <f t="shared" si="3"/>
        <v>0.1</v>
      </c>
      <c r="M14" s="13">
        <f t="shared" si="3"/>
        <v>0.10316582914572865</v>
      </c>
      <c r="N14" s="13">
        <f t="shared" si="3"/>
        <v>0.10251256281407035</v>
      </c>
      <c r="O14" s="14">
        <f>J14/$B$2</f>
        <v>1.0308181818181819</v>
      </c>
      <c r="P14" s="12" t="s">
        <v>25</v>
      </c>
      <c r="Q14" s="33"/>
    </row>
    <row r="15" spans="1:17">
      <c r="A15" s="18"/>
      <c r="B15" s="18"/>
      <c r="C15" s="18"/>
      <c r="D15" s="18"/>
      <c r="E15" s="18"/>
      <c r="F15" s="19"/>
      <c r="G15" s="19"/>
      <c r="H15" s="19"/>
      <c r="I15" s="19"/>
      <c r="J15" s="19"/>
      <c r="K15" s="18"/>
      <c r="L15" s="18"/>
      <c r="M15" s="18"/>
      <c r="N15" s="18"/>
      <c r="O15" s="18"/>
      <c r="P15" s="19"/>
      <c r="Q15" s="18"/>
    </row>
    <row r="17" spans="1:17" ht="29.1">
      <c r="A17" s="6" t="s">
        <v>5</v>
      </c>
      <c r="B17" s="6" t="s">
        <v>6</v>
      </c>
      <c r="C17" s="6" t="s">
        <v>7</v>
      </c>
      <c r="D17" s="6" t="s">
        <v>8</v>
      </c>
      <c r="E17" s="6" t="s">
        <v>9</v>
      </c>
      <c r="F17" s="7" t="s">
        <v>10</v>
      </c>
      <c r="G17" s="7" t="s">
        <v>11</v>
      </c>
      <c r="H17" s="7" t="s">
        <v>12</v>
      </c>
      <c r="I17" s="7" t="s">
        <v>13</v>
      </c>
      <c r="J17" s="7" t="s">
        <v>14</v>
      </c>
      <c r="K17" s="7" t="s">
        <v>15</v>
      </c>
      <c r="L17" s="7" t="s">
        <v>16</v>
      </c>
      <c r="M17" s="7" t="s">
        <v>17</v>
      </c>
      <c r="N17" s="7" t="s">
        <v>18</v>
      </c>
      <c r="O17" s="7" t="s">
        <v>19</v>
      </c>
      <c r="P17" s="8" t="s">
        <v>20</v>
      </c>
      <c r="Q17" s="7" t="s">
        <v>21</v>
      </c>
    </row>
    <row r="18" spans="1:17" ht="63.6" customHeight="1">
      <c r="A18" s="38">
        <v>16</v>
      </c>
      <c r="B18" s="1" t="s">
        <v>23</v>
      </c>
      <c r="C18" s="1" t="s">
        <v>24</v>
      </c>
      <c r="D18" s="25">
        <v>0.58171296296296293</v>
      </c>
      <c r="E18" s="31">
        <v>5</v>
      </c>
      <c r="F18" s="12">
        <v>1.99</v>
      </c>
      <c r="G18" s="12">
        <v>-1.99</v>
      </c>
      <c r="H18" s="26">
        <v>2.0190000000000001</v>
      </c>
      <c r="I18" s="29">
        <v>-2.0539999999999998</v>
      </c>
      <c r="J18" s="26">
        <v>113.13</v>
      </c>
      <c r="K18" s="20">
        <f>F18/$B$1</f>
        <v>0.1</v>
      </c>
      <c r="L18" s="20">
        <f>G18/$B$1</f>
        <v>-0.1</v>
      </c>
      <c r="M18" s="20">
        <f>H18/$B$1</f>
        <v>0.10145728643216081</v>
      </c>
      <c r="N18" s="20">
        <f>I18/$B$1</f>
        <v>-0.10321608040201005</v>
      </c>
      <c r="O18" s="20">
        <f>J18/$B$2</f>
        <v>1.0284545454545455</v>
      </c>
      <c r="P18" s="12" t="s">
        <v>25</v>
      </c>
      <c r="Q18" s="40" t="s">
        <v>47</v>
      </c>
    </row>
    <row r="19" spans="1:17" ht="24.6" customHeight="1">
      <c r="A19" s="39"/>
      <c r="B19" s="1" t="s">
        <v>23</v>
      </c>
      <c r="C19" s="15" t="s">
        <v>24</v>
      </c>
      <c r="D19" s="27">
        <f>D18+0.00138888888888888</f>
        <v>0.58310185185185182</v>
      </c>
      <c r="E19" s="42"/>
      <c r="F19" s="12">
        <v>1.99</v>
      </c>
      <c r="G19" s="12">
        <v>-1.99</v>
      </c>
      <c r="H19" s="28">
        <v>2.0169999999999999</v>
      </c>
      <c r="I19" s="28">
        <v>-2.0299999999999998</v>
      </c>
      <c r="J19" s="30">
        <v>113.15</v>
      </c>
      <c r="K19" s="20">
        <f t="shared" ref="K19:N19" si="4">F19/$B$1</f>
        <v>0.1</v>
      </c>
      <c r="L19" s="20">
        <f t="shared" si="4"/>
        <v>-0.1</v>
      </c>
      <c r="M19" s="20">
        <f t="shared" si="4"/>
        <v>0.10135678391959799</v>
      </c>
      <c r="N19" s="20">
        <f t="shared" si="4"/>
        <v>-0.10201005025125628</v>
      </c>
      <c r="O19" s="20">
        <f t="shared" ref="O19" si="5">J19/$B$2</f>
        <v>1.0286363636363638</v>
      </c>
      <c r="P19" s="11" t="s">
        <v>25</v>
      </c>
      <c r="Q19" s="41"/>
    </row>
    <row r="21" spans="1:17" ht="94.5" customHeight="1">
      <c r="A21" s="31">
        <v>17</v>
      </c>
      <c r="B21" s="1" t="s">
        <v>23</v>
      </c>
      <c r="C21" s="1" t="s">
        <v>27</v>
      </c>
      <c r="D21" s="25">
        <v>0.58434027777777775</v>
      </c>
      <c r="E21" s="31">
        <v>1</v>
      </c>
      <c r="F21" s="12">
        <v>1.99</v>
      </c>
      <c r="G21" s="12">
        <v>-1.99</v>
      </c>
      <c r="H21" s="26">
        <v>2.0499999999999998</v>
      </c>
      <c r="I21" s="26">
        <v>-2.0049999999999999</v>
      </c>
      <c r="J21" s="26">
        <v>113.06</v>
      </c>
      <c r="K21" s="13">
        <f t="shared" ref="K21:N22" si="6">F21/$B$1</f>
        <v>0.1</v>
      </c>
      <c r="L21" s="13">
        <f t="shared" si="6"/>
        <v>-0.1</v>
      </c>
      <c r="M21" s="13">
        <f t="shared" si="6"/>
        <v>0.10301507537688442</v>
      </c>
      <c r="N21" s="13">
        <f t="shared" si="6"/>
        <v>-0.1007537688442211</v>
      </c>
      <c r="O21" s="14">
        <f>J21/$B$2</f>
        <v>1.0278181818181817</v>
      </c>
      <c r="P21" s="12" t="s">
        <v>25</v>
      </c>
      <c r="Q21" s="33" t="s">
        <v>48</v>
      </c>
    </row>
    <row r="22" spans="1:17">
      <c r="A22" s="32"/>
      <c r="B22" s="1" t="s">
        <v>23</v>
      </c>
      <c r="C22" s="1" t="s">
        <v>27</v>
      </c>
      <c r="D22" s="25">
        <f>D21+0.00138888888888888</f>
        <v>0.58572916666666663</v>
      </c>
      <c r="E22" s="32"/>
      <c r="F22" s="12">
        <v>1.99</v>
      </c>
      <c r="G22" s="12">
        <v>-1.99</v>
      </c>
      <c r="H22" s="29">
        <v>2.0499999999999998</v>
      </c>
      <c r="I22" s="26">
        <v>-2.0070000000000001</v>
      </c>
      <c r="J22" s="26">
        <v>113.07</v>
      </c>
      <c r="K22" s="13">
        <f t="shared" si="6"/>
        <v>0.1</v>
      </c>
      <c r="L22" s="13">
        <f t="shared" si="6"/>
        <v>-0.1</v>
      </c>
      <c r="M22" s="13">
        <f t="shared" si="6"/>
        <v>0.10301507537688442</v>
      </c>
      <c r="N22" s="13">
        <f t="shared" si="6"/>
        <v>-0.10085427135678393</v>
      </c>
      <c r="O22" s="14">
        <f>J22/$B$2</f>
        <v>1.0279090909090909</v>
      </c>
      <c r="P22" s="12" t="s">
        <v>25</v>
      </c>
      <c r="Q22" s="33"/>
    </row>
    <row r="23" spans="1:17">
      <c r="F23" s="3">
        <v>21</v>
      </c>
      <c r="K23" s="23"/>
      <c r="L23" s="23"/>
      <c r="M23" s="23"/>
      <c r="N23" s="23"/>
      <c r="O23" s="22"/>
    </row>
    <row r="24" spans="1:17" ht="95.1" customHeight="1">
      <c r="A24" s="31">
        <v>18</v>
      </c>
      <c r="B24" s="1" t="s">
        <v>23</v>
      </c>
      <c r="C24" s="1" t="s">
        <v>30</v>
      </c>
      <c r="D24" s="25">
        <v>0.5869212962962963</v>
      </c>
      <c r="E24" s="31">
        <v>1</v>
      </c>
      <c r="F24" s="12">
        <v>1.99</v>
      </c>
      <c r="G24" s="12">
        <v>-1.99</v>
      </c>
      <c r="H24" s="29">
        <v>2.0569999999999999</v>
      </c>
      <c r="I24" s="26">
        <v>-2.0299999999999998</v>
      </c>
      <c r="J24" s="26">
        <v>113</v>
      </c>
      <c r="K24" s="13">
        <f t="shared" ref="K24:N25" si="7">F24/$B$1</f>
        <v>0.1</v>
      </c>
      <c r="L24" s="13">
        <f t="shared" si="7"/>
        <v>-0.1</v>
      </c>
      <c r="M24" s="13">
        <f t="shared" si="7"/>
        <v>0.10336683417085428</v>
      </c>
      <c r="N24" s="13">
        <f t="shared" si="7"/>
        <v>-0.10201005025125628</v>
      </c>
      <c r="O24" s="14">
        <f>J24/$B$2</f>
        <v>1.0272727272727273</v>
      </c>
      <c r="P24" s="12" t="s">
        <v>25</v>
      </c>
      <c r="Q24" s="33" t="s">
        <v>49</v>
      </c>
    </row>
    <row r="25" spans="1:17">
      <c r="A25" s="32"/>
      <c r="B25" s="1" t="s">
        <v>23</v>
      </c>
      <c r="C25" s="1" t="s">
        <v>30</v>
      </c>
      <c r="D25" s="25">
        <f>D24+0.00138888888888888</f>
        <v>0.58831018518518519</v>
      </c>
      <c r="E25" s="32"/>
      <c r="F25" s="12">
        <v>1.99</v>
      </c>
      <c r="G25" s="12">
        <v>-1.99</v>
      </c>
      <c r="H25" s="26">
        <v>2.0299999999999998</v>
      </c>
      <c r="I25" s="26">
        <v>-2.0289999999999999</v>
      </c>
      <c r="J25" s="26">
        <v>112.98</v>
      </c>
      <c r="K25" s="13">
        <f t="shared" si="7"/>
        <v>0.1</v>
      </c>
      <c r="L25" s="13">
        <f t="shared" si="7"/>
        <v>-0.1</v>
      </c>
      <c r="M25" s="13">
        <f t="shared" si="7"/>
        <v>0.10201005025125628</v>
      </c>
      <c r="N25" s="13">
        <f t="shared" si="7"/>
        <v>-0.10195979899497487</v>
      </c>
      <c r="O25" s="14">
        <f>J25/$B$2</f>
        <v>1.0270909090909091</v>
      </c>
      <c r="P25" s="12" t="s">
        <v>25</v>
      </c>
      <c r="Q25" s="33"/>
    </row>
  </sheetData>
  <mergeCells count="18">
    <mergeCell ref="A6:A8"/>
    <mergeCell ref="E6:E8"/>
    <mergeCell ref="Q6:Q8"/>
    <mergeCell ref="A10:A11"/>
    <mergeCell ref="E10:E11"/>
    <mergeCell ref="Q10:Q11"/>
    <mergeCell ref="A13:A14"/>
    <mergeCell ref="E13:E14"/>
    <mergeCell ref="Q13:Q14"/>
    <mergeCell ref="A18:A19"/>
    <mergeCell ref="E18:E19"/>
    <mergeCell ref="Q18:Q19"/>
    <mergeCell ref="A21:A22"/>
    <mergeCell ref="E21:E22"/>
    <mergeCell ref="Q21:Q22"/>
    <mergeCell ref="A24:A25"/>
    <mergeCell ref="E24:E25"/>
    <mergeCell ref="Q24:Q25"/>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C435-BC63-4742-8C97-F0E0F06DA394}">
  <dimension ref="A1:Q24"/>
  <sheetViews>
    <sheetView view="pageBreakPreview" topLeftCell="A10" zoomScale="50" zoomScaleNormal="60" zoomScaleSheetLayoutView="50" workbookViewId="0">
      <selection activeCell="B19" sqref="A19:XFD20"/>
    </sheetView>
  </sheetViews>
  <sheetFormatPr defaultColWidth="11.42578125" defaultRowHeight="14.45"/>
  <cols>
    <col min="1" max="1" width="23.85546875" customWidth="1"/>
    <col min="2" max="2" width="28.42578125" bestFit="1" customWidth="1"/>
    <col min="3" max="3" width="17.42578125" bestFit="1" customWidth="1"/>
    <col min="4" max="4" width="31.42578125" bestFit="1" customWidth="1"/>
    <col min="5" max="5" width="18.42578125" customWidth="1"/>
    <col min="6" max="10" width="18.42578125" style="3" customWidth="1"/>
    <col min="11" max="11" width="17.5703125" bestFit="1" customWidth="1"/>
    <col min="12" max="12" width="21.7109375" bestFit="1" customWidth="1"/>
    <col min="13" max="13" width="16.5703125" bestFit="1" customWidth="1"/>
    <col min="14" max="14" width="18.5703125" bestFit="1" customWidth="1"/>
    <col min="15" max="15" width="18.5703125" customWidth="1"/>
    <col min="16" max="16" width="17.5703125" style="3" customWidth="1"/>
    <col min="17" max="17" width="46.42578125" customWidth="1"/>
  </cols>
  <sheetData>
    <row r="1" spans="1:17">
      <c r="A1" s="2" t="s">
        <v>0</v>
      </c>
      <c r="B1">
        <v>19.899999999999999</v>
      </c>
      <c r="C1" t="s">
        <v>1</v>
      </c>
    </row>
    <row r="2" spans="1:17">
      <c r="A2" s="2" t="s">
        <v>2</v>
      </c>
      <c r="B2">
        <v>110</v>
      </c>
      <c r="C2" t="s">
        <v>3</v>
      </c>
    </row>
    <row r="3" spans="1:17">
      <c r="A3" s="4" t="s">
        <v>4</v>
      </c>
      <c r="B3" s="5">
        <v>45721</v>
      </c>
    </row>
    <row r="4" spans="1:17" ht="29.1">
      <c r="A4" s="7" t="s">
        <v>5</v>
      </c>
      <c r="B4" s="7" t="s">
        <v>6</v>
      </c>
      <c r="C4" s="7" t="s">
        <v>7</v>
      </c>
      <c r="D4" s="7" t="s">
        <v>8</v>
      </c>
      <c r="E4" s="7" t="s">
        <v>9</v>
      </c>
      <c r="F4" s="7" t="s">
        <v>10</v>
      </c>
      <c r="G4" s="7" t="s">
        <v>11</v>
      </c>
      <c r="H4" s="7" t="s">
        <v>12</v>
      </c>
      <c r="I4" s="7" t="s">
        <v>13</v>
      </c>
      <c r="J4" s="7" t="s">
        <v>14</v>
      </c>
      <c r="K4" s="7" t="s">
        <v>15</v>
      </c>
      <c r="L4" s="7" t="s">
        <v>16</v>
      </c>
      <c r="M4" s="7" t="s">
        <v>17</v>
      </c>
      <c r="N4" s="7" t="s">
        <v>18</v>
      </c>
      <c r="O4" s="7" t="s">
        <v>19</v>
      </c>
      <c r="P4" s="8" t="s">
        <v>20</v>
      </c>
      <c r="Q4" s="7" t="s">
        <v>21</v>
      </c>
    </row>
    <row r="5" spans="1:17" ht="90" customHeight="1">
      <c r="A5" s="6"/>
      <c r="B5" s="6"/>
      <c r="C5" s="6"/>
      <c r="D5" s="6"/>
      <c r="E5" s="6"/>
      <c r="F5" s="7"/>
      <c r="G5" s="7"/>
      <c r="H5" s="7"/>
      <c r="I5" s="7"/>
      <c r="J5" s="7"/>
      <c r="K5" s="6"/>
      <c r="L5" s="6"/>
      <c r="M5" s="6"/>
      <c r="N5" s="6"/>
      <c r="O5" s="6"/>
      <c r="P5" s="7"/>
      <c r="Q5" s="9"/>
    </row>
    <row r="6" spans="1:17" ht="92.45" customHeight="1">
      <c r="A6" s="38">
        <v>19</v>
      </c>
      <c r="B6" s="10" t="s">
        <v>32</v>
      </c>
      <c r="C6" s="1" t="s">
        <v>24</v>
      </c>
      <c r="D6" s="25">
        <v>0.59646990740740746</v>
      </c>
      <c r="E6" s="31">
        <v>1</v>
      </c>
      <c r="F6" s="12">
        <v>3.98</v>
      </c>
      <c r="G6" s="12">
        <v>6.57</v>
      </c>
      <c r="H6" s="29">
        <v>3.9769999999999999</v>
      </c>
      <c r="I6" s="26">
        <v>6.5309999999999997</v>
      </c>
      <c r="J6" s="29">
        <v>113.66</v>
      </c>
      <c r="K6" s="13">
        <f>F6/$B$1</f>
        <v>0.2</v>
      </c>
      <c r="L6" s="13">
        <f>G6/$B$1</f>
        <v>0.33015075376884429</v>
      </c>
      <c r="M6" s="13">
        <f>H6/$B$1</f>
        <v>0.1998492462311558</v>
      </c>
      <c r="N6" s="13">
        <f>I6/$B$1</f>
        <v>0.32819095477386934</v>
      </c>
      <c r="O6" s="14">
        <f>J6/$B$2</f>
        <v>1.0332727272727273</v>
      </c>
      <c r="P6" s="12" t="s">
        <v>25</v>
      </c>
      <c r="Q6" s="40" t="s">
        <v>50</v>
      </c>
    </row>
    <row r="7" spans="1:17">
      <c r="A7" s="39"/>
      <c r="B7" s="10" t="s">
        <v>32</v>
      </c>
      <c r="C7" s="15" t="s">
        <v>24</v>
      </c>
      <c r="D7" s="27">
        <f>D6+0.00138888888888888</f>
        <v>0.59785879629629635</v>
      </c>
      <c r="E7" s="42"/>
      <c r="F7" s="12">
        <v>3.98</v>
      </c>
      <c r="G7" s="12">
        <v>6.57</v>
      </c>
      <c r="H7" s="28">
        <v>3.9710000000000001</v>
      </c>
      <c r="I7" s="28">
        <v>6.5140000000000002</v>
      </c>
      <c r="J7" s="30">
        <v>113.72</v>
      </c>
      <c r="K7" s="13">
        <f t="shared" ref="K7:N7" si="0">F7/$B$1</f>
        <v>0.2</v>
      </c>
      <c r="L7" s="13">
        <f t="shared" si="0"/>
        <v>0.33015075376884429</v>
      </c>
      <c r="M7" s="13">
        <f t="shared" si="0"/>
        <v>0.19954773869346734</v>
      </c>
      <c r="N7" s="13">
        <f t="shared" si="0"/>
        <v>0.32733668341708544</v>
      </c>
      <c r="O7" s="14">
        <f t="shared" ref="O7" si="1">J7/$B$2</f>
        <v>1.0338181818181817</v>
      </c>
      <c r="P7" s="11" t="s">
        <v>25</v>
      </c>
      <c r="Q7" s="41"/>
    </row>
    <row r="8" spans="1:17">
      <c r="K8" s="21"/>
      <c r="L8" s="21"/>
      <c r="M8" s="21"/>
      <c r="N8" s="21"/>
      <c r="O8" s="22"/>
    </row>
    <row r="9" spans="1:17" ht="93.6" customHeight="1">
      <c r="A9" s="31">
        <v>20</v>
      </c>
      <c r="B9" s="10" t="s">
        <v>32</v>
      </c>
      <c r="C9" s="1" t="s">
        <v>27</v>
      </c>
      <c r="D9" s="25">
        <v>0.5995949074074074</v>
      </c>
      <c r="E9" s="31">
        <v>1</v>
      </c>
      <c r="F9" s="12">
        <v>3.98</v>
      </c>
      <c r="G9" s="12">
        <v>6.57</v>
      </c>
      <c r="H9" s="29">
        <v>3.9649999999999999</v>
      </c>
      <c r="I9" s="26">
        <v>6.5330000000000004</v>
      </c>
      <c r="J9" s="26">
        <v>113.7</v>
      </c>
      <c r="K9" s="13">
        <v>0.95714285714285718</v>
      </c>
      <c r="L9" s="13">
        <v>-0.34285714285714286</v>
      </c>
      <c r="M9" s="13">
        <v>0.95714285714285718</v>
      </c>
      <c r="N9" s="13">
        <v>-0.3294285714285714</v>
      </c>
      <c r="O9" s="14">
        <v>1.0370434782608695</v>
      </c>
      <c r="P9" s="12" t="s">
        <v>25</v>
      </c>
      <c r="Q9" s="33" t="s">
        <v>51</v>
      </c>
    </row>
    <row r="10" spans="1:17">
      <c r="A10" s="32"/>
      <c r="B10" s="10" t="s">
        <v>32</v>
      </c>
      <c r="C10" s="1" t="s">
        <v>27</v>
      </c>
      <c r="D10" s="27">
        <f>D9+0.00138888888888888</f>
        <v>0.60098379629629628</v>
      </c>
      <c r="E10" s="32"/>
      <c r="F10" s="12">
        <v>3.98</v>
      </c>
      <c r="G10" s="12">
        <v>6.57</v>
      </c>
      <c r="H10" s="29">
        <v>3.976</v>
      </c>
      <c r="I10" s="26">
        <v>6.556</v>
      </c>
      <c r="J10" s="26">
        <v>113.8</v>
      </c>
      <c r="K10" s="13">
        <v>0.95714285714285718</v>
      </c>
      <c r="L10" s="13">
        <v>-0.34285714285714286</v>
      </c>
      <c r="M10" s="13">
        <v>0.96000000000000008</v>
      </c>
      <c r="N10" s="13">
        <v>-0.3294285714285714</v>
      </c>
      <c r="O10" s="14">
        <v>1.0383478260869565</v>
      </c>
      <c r="P10" s="12" t="s">
        <v>25</v>
      </c>
      <c r="Q10" s="33"/>
    </row>
    <row r="11" spans="1:17">
      <c r="K11" s="21"/>
      <c r="L11" s="21"/>
      <c r="M11" s="21"/>
      <c r="N11" s="21"/>
      <c r="O11" s="22"/>
    </row>
    <row r="12" spans="1:17" ht="108" customHeight="1">
      <c r="A12" s="31">
        <v>21</v>
      </c>
      <c r="B12" s="10" t="s">
        <v>32</v>
      </c>
      <c r="C12" s="1" t="s">
        <v>30</v>
      </c>
      <c r="D12" s="25">
        <v>0.60312500000000002</v>
      </c>
      <c r="E12" s="31">
        <v>1</v>
      </c>
      <c r="F12" s="12">
        <v>3.98</v>
      </c>
      <c r="G12" s="12">
        <v>6.57</v>
      </c>
      <c r="H12" s="26">
        <v>3.9580000000000002</v>
      </c>
      <c r="I12" s="26">
        <v>6.5289999999999999</v>
      </c>
      <c r="J12" s="26">
        <v>113.65</v>
      </c>
      <c r="K12" s="13">
        <v>0.95714285714285718</v>
      </c>
      <c r="L12" s="13">
        <v>-0.34285714285714286</v>
      </c>
      <c r="M12" s="13">
        <v>0.95885714285714296</v>
      </c>
      <c r="N12" s="13">
        <v>-0.3294285714285714</v>
      </c>
      <c r="O12" s="14">
        <v>1.0388695652173914</v>
      </c>
      <c r="P12" s="12" t="s">
        <v>25</v>
      </c>
      <c r="Q12" s="33" t="s">
        <v>52</v>
      </c>
    </row>
    <row r="13" spans="1:17">
      <c r="A13" s="32"/>
      <c r="B13" s="10" t="s">
        <v>32</v>
      </c>
      <c r="C13" s="1" t="s">
        <v>30</v>
      </c>
      <c r="D13" s="27">
        <f>D12+0.00138888888888888</f>
        <v>0.60451388888888891</v>
      </c>
      <c r="E13" s="32"/>
      <c r="F13" s="12">
        <v>3.98</v>
      </c>
      <c r="G13" s="12">
        <v>6.57</v>
      </c>
      <c r="H13" s="26">
        <v>3.9590000000000001</v>
      </c>
      <c r="I13" s="26">
        <v>6.5149999999999997</v>
      </c>
      <c r="J13" s="26">
        <v>113.58</v>
      </c>
      <c r="K13" s="13">
        <v>0.95714285714285718</v>
      </c>
      <c r="L13" s="13">
        <v>-0.34285714285714286</v>
      </c>
      <c r="M13" s="13">
        <v>0.95942857142857141</v>
      </c>
      <c r="N13" s="13">
        <v>-0.3294285714285714</v>
      </c>
      <c r="O13" s="14">
        <v>1.0376521739130435</v>
      </c>
      <c r="P13" s="12" t="s">
        <v>25</v>
      </c>
      <c r="Q13" s="33"/>
    </row>
    <row r="14" spans="1:17" ht="21">
      <c r="A14" s="43"/>
      <c r="B14" s="43"/>
      <c r="C14" s="43"/>
      <c r="D14" s="43"/>
      <c r="E14" s="43"/>
      <c r="F14" s="43"/>
      <c r="G14" s="43"/>
      <c r="H14" s="43"/>
      <c r="I14" s="43"/>
      <c r="J14" s="43"/>
      <c r="K14" s="43"/>
      <c r="L14" s="43"/>
      <c r="M14" s="43"/>
      <c r="N14" s="43"/>
      <c r="O14" s="43"/>
      <c r="P14" s="43"/>
      <c r="Q14" s="43"/>
    </row>
    <row r="16" spans="1:17" ht="29.1">
      <c r="A16" s="6" t="s">
        <v>5</v>
      </c>
      <c r="B16" s="6" t="s">
        <v>6</v>
      </c>
      <c r="C16" s="6" t="s">
        <v>7</v>
      </c>
      <c r="D16" s="6" t="s">
        <v>8</v>
      </c>
      <c r="E16" s="6" t="s">
        <v>9</v>
      </c>
      <c r="F16" s="7" t="s">
        <v>10</v>
      </c>
      <c r="G16" s="7" t="s">
        <v>11</v>
      </c>
      <c r="H16" s="7" t="s">
        <v>12</v>
      </c>
      <c r="I16" s="7" t="s">
        <v>13</v>
      </c>
      <c r="J16" s="7" t="s">
        <v>14</v>
      </c>
      <c r="K16" s="7" t="s">
        <v>15</v>
      </c>
      <c r="L16" s="7" t="s">
        <v>16</v>
      </c>
      <c r="M16" s="7" t="s">
        <v>17</v>
      </c>
      <c r="N16" s="7" t="s">
        <v>18</v>
      </c>
      <c r="O16" s="7" t="s">
        <v>19</v>
      </c>
      <c r="P16" s="8" t="s">
        <v>20</v>
      </c>
      <c r="Q16" s="7" t="s">
        <v>21</v>
      </c>
    </row>
    <row r="17" spans="1:17" ht="73.5" customHeight="1">
      <c r="A17" s="38">
        <v>22</v>
      </c>
      <c r="B17" s="10" t="s">
        <v>23</v>
      </c>
      <c r="C17" s="1" t="s">
        <v>24</v>
      </c>
      <c r="D17" s="25">
        <v>0.61006944444444444</v>
      </c>
      <c r="E17" s="31">
        <v>1</v>
      </c>
      <c r="F17" s="12">
        <v>3.98</v>
      </c>
      <c r="G17" s="12">
        <v>-6.57</v>
      </c>
      <c r="H17" s="29">
        <v>4.0030000000000001</v>
      </c>
      <c r="I17" s="26">
        <v>-6.5119999999999996</v>
      </c>
      <c r="J17" s="26">
        <v>112.7</v>
      </c>
      <c r="K17" s="20">
        <f>F17/$B$1</f>
        <v>0.2</v>
      </c>
      <c r="L17" s="20">
        <f>G17/$B$1</f>
        <v>-0.33015075376884429</v>
      </c>
      <c r="M17" s="20">
        <f>H17/$B$1</f>
        <v>0.20115577889447239</v>
      </c>
      <c r="N17" s="20">
        <f>I17/$B$1</f>
        <v>-0.32723618090452261</v>
      </c>
      <c r="O17" s="20">
        <f>J17/$B$2</f>
        <v>1.0245454545454546</v>
      </c>
      <c r="P17" s="12" t="s">
        <v>25</v>
      </c>
      <c r="Q17" s="40" t="s">
        <v>53</v>
      </c>
    </row>
    <row r="18" spans="1:17" ht="24" customHeight="1">
      <c r="A18" s="39"/>
      <c r="B18" s="10" t="s">
        <v>23</v>
      </c>
      <c r="C18" s="15" t="s">
        <v>24</v>
      </c>
      <c r="D18" s="27">
        <f>D17+0.00138888888888888</f>
        <v>0.61145833333333333</v>
      </c>
      <c r="E18" s="42"/>
      <c r="F18" s="12">
        <v>3.98</v>
      </c>
      <c r="G18" s="12">
        <v>-6.57</v>
      </c>
      <c r="H18" s="29">
        <v>4.0030000000000001</v>
      </c>
      <c r="I18" s="26">
        <v>-6.5119999999999996</v>
      </c>
      <c r="J18" s="26">
        <v>112.7</v>
      </c>
      <c r="K18" s="20">
        <f t="shared" ref="K18:N18" si="2">F18/$B$1</f>
        <v>0.2</v>
      </c>
      <c r="L18" s="20">
        <f t="shared" si="2"/>
        <v>-0.33015075376884429</v>
      </c>
      <c r="M18" s="20">
        <f t="shared" si="2"/>
        <v>0.20115577889447239</v>
      </c>
      <c r="N18" s="20">
        <f t="shared" si="2"/>
        <v>-0.32723618090452261</v>
      </c>
      <c r="O18" s="20">
        <f t="shared" ref="O18" si="3">J18/$B$2</f>
        <v>1.0245454545454546</v>
      </c>
      <c r="P18" s="11" t="s">
        <v>25</v>
      </c>
      <c r="Q18" s="41"/>
    </row>
    <row r="20" spans="1:17" ht="94.5" customHeight="1">
      <c r="A20" s="31">
        <v>23</v>
      </c>
      <c r="B20" s="10" t="s">
        <v>23</v>
      </c>
      <c r="C20" s="1" t="s">
        <v>27</v>
      </c>
      <c r="D20" s="25">
        <v>0.61261574074074077</v>
      </c>
      <c r="E20" s="31">
        <v>1</v>
      </c>
      <c r="F20" s="12">
        <v>3.98</v>
      </c>
      <c r="G20" s="12">
        <v>-6.57</v>
      </c>
      <c r="H20" s="26">
        <v>3.9849999999999999</v>
      </c>
      <c r="I20" s="29">
        <v>-6.5250000000000004</v>
      </c>
      <c r="J20" s="26">
        <v>112.65</v>
      </c>
      <c r="K20" s="13">
        <f t="shared" ref="K20:N21" si="4">F20/$B$1</f>
        <v>0.2</v>
      </c>
      <c r="L20" s="13">
        <f t="shared" si="4"/>
        <v>-0.33015075376884429</v>
      </c>
      <c r="M20" s="13">
        <f t="shared" si="4"/>
        <v>0.20025125628140705</v>
      </c>
      <c r="N20" s="13">
        <f t="shared" si="4"/>
        <v>-0.32788944723618096</v>
      </c>
      <c r="O20" s="14">
        <f>J20/$B$2</f>
        <v>1.0240909090909092</v>
      </c>
      <c r="P20" s="12" t="s">
        <v>25</v>
      </c>
      <c r="Q20" s="33" t="s">
        <v>54</v>
      </c>
    </row>
    <row r="21" spans="1:17">
      <c r="A21" s="32"/>
      <c r="B21" s="10" t="s">
        <v>23</v>
      </c>
      <c r="C21" s="1" t="s">
        <v>27</v>
      </c>
      <c r="D21" s="25">
        <f>D20+0.00138888888888888</f>
        <v>0.61400462962962965</v>
      </c>
      <c r="E21" s="32"/>
      <c r="F21" s="12">
        <v>3.98</v>
      </c>
      <c r="G21" s="12">
        <v>-6.57</v>
      </c>
      <c r="H21" s="26">
        <v>3.9550000000000001</v>
      </c>
      <c r="I21" s="29">
        <v>-6.5019999999999998</v>
      </c>
      <c r="J21" s="26">
        <v>112.67</v>
      </c>
      <c r="K21" s="13">
        <f t="shared" si="4"/>
        <v>0.2</v>
      </c>
      <c r="L21" s="13">
        <f t="shared" si="4"/>
        <v>-0.33015075376884429</v>
      </c>
      <c r="M21" s="13">
        <f t="shared" si="4"/>
        <v>0.19874371859296483</v>
      </c>
      <c r="N21" s="13">
        <f t="shared" si="4"/>
        <v>-0.32673366834170853</v>
      </c>
      <c r="O21" s="14">
        <f>J21/$B$2</f>
        <v>1.0242727272727272</v>
      </c>
      <c r="P21" s="12" t="s">
        <v>25</v>
      </c>
      <c r="Q21" s="33"/>
    </row>
    <row r="22" spans="1:17">
      <c r="K22" s="23"/>
      <c r="L22" s="23"/>
      <c r="M22" s="23"/>
      <c r="N22" s="23"/>
      <c r="O22" s="22"/>
    </row>
    <row r="23" spans="1:17" ht="95.1" customHeight="1">
      <c r="A23" s="31">
        <v>24</v>
      </c>
      <c r="B23" s="10" t="s">
        <v>23</v>
      </c>
      <c r="C23" s="1" t="s">
        <v>30</v>
      </c>
      <c r="D23" s="25">
        <v>0.61550925925925926</v>
      </c>
      <c r="E23" s="31">
        <v>1</v>
      </c>
      <c r="F23" s="12">
        <v>3.98</v>
      </c>
      <c r="G23" s="12">
        <v>-6.57</v>
      </c>
      <c r="H23" s="26">
        <v>3.9649999999999999</v>
      </c>
      <c r="I23" s="26">
        <v>-6.5439999999999996</v>
      </c>
      <c r="J23" s="26">
        <v>112.74</v>
      </c>
      <c r="K23" s="13">
        <f t="shared" ref="K23:N24" si="5">F23/$B$1</f>
        <v>0.2</v>
      </c>
      <c r="L23" s="13">
        <f t="shared" si="5"/>
        <v>-0.33015075376884429</v>
      </c>
      <c r="M23" s="13">
        <f t="shared" si="5"/>
        <v>0.19924623115577891</v>
      </c>
      <c r="N23" s="13">
        <f t="shared" si="5"/>
        <v>-0.32884422110552763</v>
      </c>
      <c r="O23" s="14">
        <f>J23/$B$2</f>
        <v>1.0249090909090908</v>
      </c>
      <c r="P23" s="12" t="s">
        <v>25</v>
      </c>
      <c r="Q23" s="33" t="s">
        <v>55</v>
      </c>
    </row>
    <row r="24" spans="1:17">
      <c r="A24" s="32"/>
      <c r="B24" s="10" t="s">
        <v>23</v>
      </c>
      <c r="C24" s="1" t="s">
        <v>30</v>
      </c>
      <c r="D24" s="25">
        <f>D23+0.00138888888888888</f>
        <v>0.61689814814814814</v>
      </c>
      <c r="E24" s="32"/>
      <c r="F24" s="12">
        <v>3.98</v>
      </c>
      <c r="G24" s="12">
        <v>-6.57</v>
      </c>
      <c r="H24" s="26">
        <v>3.964</v>
      </c>
      <c r="I24" s="29">
        <v>-6.532</v>
      </c>
      <c r="J24" s="26">
        <v>112.71</v>
      </c>
      <c r="K24" s="13">
        <f t="shared" si="5"/>
        <v>0.2</v>
      </c>
      <c r="L24" s="13">
        <f t="shared" si="5"/>
        <v>-0.33015075376884429</v>
      </c>
      <c r="M24" s="13">
        <f t="shared" si="5"/>
        <v>0.1991959798994975</v>
      </c>
      <c r="N24" s="13">
        <f t="shared" si="5"/>
        <v>-0.32824120603015078</v>
      </c>
      <c r="O24" s="14">
        <f>J24/$B$2</f>
        <v>1.0246363636363636</v>
      </c>
      <c r="P24" s="12" t="s">
        <v>25</v>
      </c>
      <c r="Q24" s="33"/>
    </row>
  </sheetData>
  <mergeCells count="19">
    <mergeCell ref="A6:A7"/>
    <mergeCell ref="E6:E7"/>
    <mergeCell ref="Q6:Q7"/>
    <mergeCell ref="A9:A10"/>
    <mergeCell ref="E9:E10"/>
    <mergeCell ref="Q9:Q10"/>
    <mergeCell ref="A12:A13"/>
    <mergeCell ref="E12:E13"/>
    <mergeCell ref="Q12:Q13"/>
    <mergeCell ref="A14:Q14"/>
    <mergeCell ref="A17:A18"/>
    <mergeCell ref="E17:E18"/>
    <mergeCell ref="Q17:Q18"/>
    <mergeCell ref="A20:A21"/>
    <mergeCell ref="E20:E21"/>
    <mergeCell ref="Q20:Q21"/>
    <mergeCell ref="A23:A24"/>
    <mergeCell ref="E23:E24"/>
    <mergeCell ref="Q23:Q24"/>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5427-E728-4FB7-9634-0DBCAF46E134}">
  <dimension ref="A1:Q24"/>
  <sheetViews>
    <sheetView tabSelected="1" zoomScale="50" zoomScaleNormal="50" zoomScaleSheetLayoutView="50" workbookViewId="0">
      <selection activeCell="F19" sqref="A19:XFD20"/>
    </sheetView>
  </sheetViews>
  <sheetFormatPr defaultColWidth="11.42578125" defaultRowHeight="14.45"/>
  <cols>
    <col min="1" max="1" width="23.85546875" customWidth="1"/>
    <col min="2" max="2" width="28.42578125" bestFit="1" customWidth="1"/>
    <col min="3" max="3" width="17.42578125" bestFit="1" customWidth="1"/>
    <col min="4" max="4" width="31.42578125" bestFit="1" customWidth="1"/>
    <col min="5" max="5" width="18.42578125" customWidth="1"/>
    <col min="6" max="10" width="18.42578125" style="3" customWidth="1"/>
    <col min="11" max="11" width="17.5703125" bestFit="1" customWidth="1"/>
    <col min="12" max="12" width="18.5703125" bestFit="1" customWidth="1"/>
    <col min="13" max="13" width="16.5703125" bestFit="1" customWidth="1"/>
    <col min="14" max="14" width="18.5703125" bestFit="1" customWidth="1"/>
    <col min="15" max="15" width="18.5703125" customWidth="1"/>
    <col min="16" max="16" width="17.5703125" style="3" customWidth="1"/>
    <col min="17" max="17" width="46.42578125" customWidth="1"/>
  </cols>
  <sheetData>
    <row r="1" spans="1:17">
      <c r="A1" s="2" t="s">
        <v>0</v>
      </c>
      <c r="B1">
        <v>19.899999999999999</v>
      </c>
      <c r="C1" t="s">
        <v>1</v>
      </c>
    </row>
    <row r="2" spans="1:17">
      <c r="A2" s="2" t="s">
        <v>2</v>
      </c>
      <c r="B2">
        <v>110</v>
      </c>
      <c r="C2" t="s">
        <v>3</v>
      </c>
    </row>
    <row r="3" spans="1:17">
      <c r="A3" s="4" t="s">
        <v>4</v>
      </c>
      <c r="B3" s="5">
        <v>45721</v>
      </c>
    </row>
    <row r="4" spans="1:17" ht="29.1">
      <c r="A4" s="7" t="s">
        <v>5</v>
      </c>
      <c r="B4" s="7" t="s">
        <v>6</v>
      </c>
      <c r="C4" s="7" t="s">
        <v>7</v>
      </c>
      <c r="D4" s="7" t="s">
        <v>8</v>
      </c>
      <c r="E4" s="7" t="s">
        <v>9</v>
      </c>
      <c r="F4" s="7" t="s">
        <v>10</v>
      </c>
      <c r="G4" s="7" t="s">
        <v>11</v>
      </c>
      <c r="H4" s="7" t="s">
        <v>12</v>
      </c>
      <c r="I4" s="7" t="s">
        <v>13</v>
      </c>
      <c r="J4" s="7" t="s">
        <v>14</v>
      </c>
      <c r="K4" s="7" t="s">
        <v>15</v>
      </c>
      <c r="L4" s="7" t="s">
        <v>16</v>
      </c>
      <c r="M4" s="7" t="s">
        <v>17</v>
      </c>
      <c r="N4" s="7" t="s">
        <v>18</v>
      </c>
      <c r="O4" s="7" t="s">
        <v>19</v>
      </c>
      <c r="P4" s="8" t="s">
        <v>20</v>
      </c>
      <c r="Q4" s="7" t="s">
        <v>21</v>
      </c>
    </row>
    <row r="5" spans="1:17" ht="72.599999999999994">
      <c r="A5" s="6"/>
      <c r="B5" s="6"/>
      <c r="C5" s="6"/>
      <c r="D5" s="6"/>
      <c r="E5" s="6"/>
      <c r="F5" s="7"/>
      <c r="G5" s="7"/>
      <c r="H5" s="7"/>
      <c r="I5" s="7"/>
      <c r="J5" s="7"/>
      <c r="K5" s="6"/>
      <c r="L5" s="6"/>
      <c r="M5" s="6"/>
      <c r="N5" s="6"/>
      <c r="O5" s="6"/>
      <c r="P5" s="7"/>
      <c r="Q5" s="9" t="s">
        <v>56</v>
      </c>
    </row>
    <row r="6" spans="1:17" ht="92.45" customHeight="1">
      <c r="A6" s="38">
        <v>25</v>
      </c>
      <c r="B6" s="10" t="s">
        <v>32</v>
      </c>
      <c r="C6" s="1" t="s">
        <v>24</v>
      </c>
      <c r="D6" s="25">
        <v>0.62083333333333335</v>
      </c>
      <c r="E6" s="31">
        <v>1</v>
      </c>
      <c r="F6" s="12">
        <v>11.44</v>
      </c>
      <c r="G6" s="12">
        <v>6.57</v>
      </c>
      <c r="H6" s="26">
        <v>11.41</v>
      </c>
      <c r="I6" s="26">
        <v>6.5449999999999999</v>
      </c>
      <c r="J6" s="26">
        <v>113.7</v>
      </c>
      <c r="K6" s="13">
        <f>F6/$B$1</f>
        <v>0.57487437185929646</v>
      </c>
      <c r="L6" s="13">
        <f>G6/$B$1</f>
        <v>0.33015075376884429</v>
      </c>
      <c r="M6" s="13">
        <f>H6/$B$1</f>
        <v>0.57336683417085432</v>
      </c>
      <c r="N6" s="13">
        <f>I6/$B$1</f>
        <v>0.32889447236180908</v>
      </c>
      <c r="O6" s="14">
        <f>J6/$B$2</f>
        <v>1.0336363636363637</v>
      </c>
      <c r="P6" s="12" t="s">
        <v>25</v>
      </c>
      <c r="Q6" s="40" t="s">
        <v>57</v>
      </c>
    </row>
    <row r="7" spans="1:17">
      <c r="A7" s="39"/>
      <c r="B7" s="10" t="s">
        <v>32</v>
      </c>
      <c r="C7" s="15" t="s">
        <v>24</v>
      </c>
      <c r="D7" s="27">
        <f>D6+0.00138888888888888</f>
        <v>0.62222222222222223</v>
      </c>
      <c r="E7" s="42"/>
      <c r="F7" s="12">
        <v>11.44</v>
      </c>
      <c r="G7" s="12">
        <v>6.57</v>
      </c>
      <c r="H7" s="28">
        <v>11.507</v>
      </c>
      <c r="I7" s="28">
        <v>6.5309999999999997</v>
      </c>
      <c r="J7" s="28">
        <v>113.77</v>
      </c>
      <c r="K7" s="13">
        <f t="shared" ref="K7:N7" si="0">F7/$B$1</f>
        <v>0.57487437185929646</v>
      </c>
      <c r="L7" s="13">
        <f t="shared" si="0"/>
        <v>0.33015075376884429</v>
      </c>
      <c r="M7" s="13">
        <f t="shared" si="0"/>
        <v>0.57824120603015083</v>
      </c>
      <c r="N7" s="13">
        <f t="shared" si="0"/>
        <v>0.32819095477386934</v>
      </c>
      <c r="O7" s="14">
        <f t="shared" ref="O7" si="1">J7/$B$2</f>
        <v>1.0342727272727272</v>
      </c>
      <c r="P7" s="11" t="s">
        <v>25</v>
      </c>
      <c r="Q7" s="41"/>
    </row>
    <row r="8" spans="1:17">
      <c r="K8" s="21"/>
      <c r="L8" s="21"/>
      <c r="M8" s="21"/>
      <c r="N8" s="21"/>
      <c r="O8" s="22"/>
    </row>
    <row r="9" spans="1:17" ht="93.6" customHeight="1">
      <c r="A9" s="31">
        <v>26</v>
      </c>
      <c r="B9" s="10" t="s">
        <v>32</v>
      </c>
      <c r="C9" s="1" t="s">
        <v>27</v>
      </c>
      <c r="D9" s="25">
        <v>0.62314814814814812</v>
      </c>
      <c r="E9" s="31">
        <v>1</v>
      </c>
      <c r="F9" s="12">
        <v>11.44</v>
      </c>
      <c r="G9" s="12">
        <v>6.57</v>
      </c>
      <c r="H9" s="26">
        <v>11.455</v>
      </c>
      <c r="I9" s="26">
        <v>6.5549999999999997</v>
      </c>
      <c r="J9" s="26">
        <v>113.8</v>
      </c>
      <c r="K9" s="13">
        <f t="shared" ref="K9:N10" si="2">F9/$B$1</f>
        <v>0.57487437185929646</v>
      </c>
      <c r="L9" s="13">
        <f t="shared" si="2"/>
        <v>0.33015075376884429</v>
      </c>
      <c r="M9" s="13">
        <f t="shared" si="2"/>
        <v>0.57562814070351764</v>
      </c>
      <c r="N9" s="13">
        <f t="shared" si="2"/>
        <v>0.3293969849246231</v>
      </c>
      <c r="O9" s="14">
        <f>J9/$B$2</f>
        <v>1.0345454545454544</v>
      </c>
      <c r="P9" s="12" t="s">
        <v>25</v>
      </c>
      <c r="Q9" s="33" t="s">
        <v>58</v>
      </c>
    </row>
    <row r="10" spans="1:17">
      <c r="A10" s="32"/>
      <c r="B10" s="10" t="s">
        <v>32</v>
      </c>
      <c r="C10" s="1" t="s">
        <v>27</v>
      </c>
      <c r="D10" s="27">
        <f>D9+0.00138888888888888</f>
        <v>0.624537037037037</v>
      </c>
      <c r="E10" s="32"/>
      <c r="F10" s="12">
        <v>11.44</v>
      </c>
      <c r="G10" s="12">
        <v>6.57</v>
      </c>
      <c r="H10" s="26">
        <v>11.462</v>
      </c>
      <c r="I10" s="26">
        <v>6.5590000000000002</v>
      </c>
      <c r="J10" s="26">
        <v>113.78</v>
      </c>
      <c r="K10" s="13">
        <f t="shared" si="2"/>
        <v>0.57487437185929646</v>
      </c>
      <c r="L10" s="13">
        <f t="shared" si="2"/>
        <v>0.33015075376884429</v>
      </c>
      <c r="M10" s="13">
        <f t="shared" si="2"/>
        <v>0.57597989949748751</v>
      </c>
      <c r="N10" s="13">
        <f t="shared" si="2"/>
        <v>0.32959798994974876</v>
      </c>
      <c r="O10" s="14">
        <f>J10/$B$2</f>
        <v>1.0343636363636364</v>
      </c>
      <c r="P10" s="12" t="s">
        <v>25</v>
      </c>
      <c r="Q10" s="33"/>
    </row>
    <row r="11" spans="1:17">
      <c r="K11" s="21"/>
      <c r="L11" s="21"/>
      <c r="M11" s="21"/>
      <c r="N11" s="21"/>
      <c r="O11" s="22"/>
    </row>
    <row r="12" spans="1:17" ht="86.1" customHeight="1">
      <c r="A12" s="31">
        <v>27</v>
      </c>
      <c r="B12" s="10" t="s">
        <v>32</v>
      </c>
      <c r="C12" s="10" t="s">
        <v>30</v>
      </c>
      <c r="D12" s="25">
        <v>0.62563657407407403</v>
      </c>
      <c r="E12" s="31">
        <v>1</v>
      </c>
      <c r="F12" s="12">
        <v>11.44</v>
      </c>
      <c r="G12" s="12">
        <v>6.57</v>
      </c>
      <c r="H12" s="26">
        <v>11.443</v>
      </c>
      <c r="I12" s="26">
        <v>6.5659999999999998</v>
      </c>
      <c r="J12" s="26">
        <v>113.88</v>
      </c>
      <c r="K12" s="13">
        <f t="shared" ref="K12:N13" si="3">F12/$B$1</f>
        <v>0.57487437185929646</v>
      </c>
      <c r="L12" s="13">
        <f t="shared" si="3"/>
        <v>0.33015075376884429</v>
      </c>
      <c r="M12" s="13">
        <f t="shared" si="3"/>
        <v>0.57502512562814068</v>
      </c>
      <c r="N12" s="13">
        <f t="shared" si="3"/>
        <v>0.32994974874371863</v>
      </c>
      <c r="O12" s="14">
        <f>J12/$B$2</f>
        <v>1.0352727272727271</v>
      </c>
      <c r="P12" s="12" t="s">
        <v>25</v>
      </c>
      <c r="Q12" s="33" t="s">
        <v>59</v>
      </c>
    </row>
    <row r="13" spans="1:17">
      <c r="A13" s="32"/>
      <c r="B13" s="10" t="s">
        <v>32</v>
      </c>
      <c r="C13" s="10" t="s">
        <v>30</v>
      </c>
      <c r="D13" s="27">
        <f>D12+0.00138888888888888</f>
        <v>0.62702546296296291</v>
      </c>
      <c r="E13" s="32"/>
      <c r="F13" s="12">
        <v>11.44</v>
      </c>
      <c r="G13" s="12">
        <v>6.57</v>
      </c>
      <c r="H13" s="26">
        <v>11.45</v>
      </c>
      <c r="I13" s="26">
        <v>6.5529999999999999</v>
      </c>
      <c r="J13" s="26">
        <v>113.8</v>
      </c>
      <c r="K13" s="13">
        <f t="shared" si="3"/>
        <v>0.57487437185929646</v>
      </c>
      <c r="L13" s="13">
        <f t="shared" si="3"/>
        <v>0.33015075376884429</v>
      </c>
      <c r="M13" s="13">
        <f t="shared" si="3"/>
        <v>0.57537688442211055</v>
      </c>
      <c r="N13" s="13">
        <f t="shared" si="3"/>
        <v>0.32929648241206033</v>
      </c>
      <c r="O13" s="14">
        <f>J13/$B$2</f>
        <v>1.0345454545454544</v>
      </c>
      <c r="P13" s="12" t="s">
        <v>25</v>
      </c>
      <c r="Q13" s="33"/>
    </row>
    <row r="14" spans="1:17" ht="23.45">
      <c r="A14" s="18"/>
      <c r="B14" s="18"/>
      <c r="C14" s="44"/>
      <c r="D14" s="44"/>
      <c r="E14" s="44"/>
      <c r="F14" s="44"/>
      <c r="G14" s="44"/>
      <c r="H14" s="44"/>
      <c r="I14" s="44"/>
      <c r="J14" s="44"/>
      <c r="K14" s="44"/>
      <c r="L14" s="44"/>
      <c r="M14" s="44"/>
      <c r="N14" s="44"/>
      <c r="O14" s="44"/>
      <c r="P14" s="44"/>
      <c r="Q14" s="44"/>
    </row>
    <row r="16" spans="1:17" ht="29.1">
      <c r="A16" s="6" t="s">
        <v>5</v>
      </c>
      <c r="B16" s="6" t="s">
        <v>6</v>
      </c>
      <c r="C16" s="6" t="s">
        <v>7</v>
      </c>
      <c r="D16" s="6" t="s">
        <v>8</v>
      </c>
      <c r="E16" s="6" t="s">
        <v>9</v>
      </c>
      <c r="F16" s="7" t="s">
        <v>10</v>
      </c>
      <c r="G16" s="7" t="s">
        <v>11</v>
      </c>
      <c r="H16" s="7" t="s">
        <v>12</v>
      </c>
      <c r="I16" s="7" t="s">
        <v>13</v>
      </c>
      <c r="J16" s="7" t="s">
        <v>14</v>
      </c>
      <c r="K16" s="7" t="s">
        <v>15</v>
      </c>
      <c r="L16" s="7" t="s">
        <v>16</v>
      </c>
      <c r="M16" s="7" t="s">
        <v>17</v>
      </c>
      <c r="N16" s="7" t="s">
        <v>18</v>
      </c>
      <c r="O16" s="7" t="s">
        <v>19</v>
      </c>
      <c r="P16" s="8" t="s">
        <v>20</v>
      </c>
      <c r="Q16" s="7" t="s">
        <v>21</v>
      </c>
    </row>
    <row r="17" spans="1:17" ht="57.95" customHeight="1">
      <c r="A17" s="38">
        <v>28</v>
      </c>
      <c r="B17" s="10" t="s">
        <v>23</v>
      </c>
      <c r="C17" s="1" t="s">
        <v>24</v>
      </c>
      <c r="D17" s="25">
        <v>0.62847222222222221</v>
      </c>
      <c r="E17" s="31">
        <v>1</v>
      </c>
      <c r="F17" s="12">
        <v>11.44</v>
      </c>
      <c r="G17" s="12">
        <v>-6.57</v>
      </c>
      <c r="H17" s="26">
        <v>11.452</v>
      </c>
      <c r="I17" s="29">
        <v>-6.524</v>
      </c>
      <c r="J17" s="26">
        <v>112.92</v>
      </c>
      <c r="K17" s="20">
        <f>F17/$B$1</f>
        <v>0.57487437185929646</v>
      </c>
      <c r="L17" s="20">
        <f>G17/$B$1</f>
        <v>-0.33015075376884429</v>
      </c>
      <c r="M17" s="20">
        <f>H17/$B$1</f>
        <v>0.57547738693467343</v>
      </c>
      <c r="N17" s="20">
        <f>I17/$B$1</f>
        <v>-0.32783919597989952</v>
      </c>
      <c r="O17" s="20">
        <f>J17/$B$2</f>
        <v>1.0265454545454546</v>
      </c>
      <c r="P17" s="12" t="s">
        <v>25</v>
      </c>
      <c r="Q17" s="40" t="s">
        <v>60</v>
      </c>
    </row>
    <row r="18" spans="1:17">
      <c r="A18" s="39"/>
      <c r="B18" s="10" t="s">
        <v>23</v>
      </c>
      <c r="C18" s="1" t="s">
        <v>24</v>
      </c>
      <c r="D18" s="27">
        <f>D17+0.00138888888888888</f>
        <v>0.62986111111111109</v>
      </c>
      <c r="E18" s="42"/>
      <c r="F18" s="12">
        <v>11.44</v>
      </c>
      <c r="G18" s="12">
        <v>-6.57</v>
      </c>
      <c r="H18" s="28">
        <v>11.448</v>
      </c>
      <c r="I18" s="30">
        <v>-6.28</v>
      </c>
      <c r="J18" s="28">
        <v>112.93</v>
      </c>
      <c r="K18" s="20">
        <f t="shared" ref="K18:N18" si="4">F18/$B$1</f>
        <v>0.57487437185929646</v>
      </c>
      <c r="L18" s="20">
        <f t="shared" si="4"/>
        <v>-0.33015075376884429</v>
      </c>
      <c r="M18" s="20">
        <f t="shared" si="4"/>
        <v>0.57527638190954777</v>
      </c>
      <c r="N18" s="20">
        <f t="shared" si="4"/>
        <v>-0.31557788944723619</v>
      </c>
      <c r="O18" s="20">
        <f t="shared" ref="O18" si="5">J18/$B$2</f>
        <v>1.0266363636363638</v>
      </c>
      <c r="P18" s="11" t="s">
        <v>25</v>
      </c>
      <c r="Q18" s="41"/>
    </row>
    <row r="20" spans="1:17" ht="94.5" customHeight="1">
      <c r="A20" s="31">
        <v>29</v>
      </c>
      <c r="B20" s="10" t="s">
        <v>23</v>
      </c>
      <c r="C20" s="1" t="s">
        <v>27</v>
      </c>
      <c r="D20" s="25">
        <v>0.63078703703703709</v>
      </c>
      <c r="E20" s="31">
        <v>1</v>
      </c>
      <c r="F20" s="12">
        <v>11.44</v>
      </c>
      <c r="G20" s="12">
        <v>-6.57</v>
      </c>
      <c r="H20" s="26">
        <v>11.46</v>
      </c>
      <c r="I20" s="29">
        <v>-6.5279999999999996</v>
      </c>
      <c r="J20" s="26">
        <v>112.92</v>
      </c>
      <c r="K20" s="13">
        <f t="shared" ref="K20:N21" si="6">F20/$B$1</f>
        <v>0.57487437185929646</v>
      </c>
      <c r="L20" s="13">
        <f t="shared" si="6"/>
        <v>-0.33015075376884429</v>
      </c>
      <c r="M20" s="13">
        <f t="shared" si="6"/>
        <v>0.57587939698492474</v>
      </c>
      <c r="N20" s="13">
        <f t="shared" si="6"/>
        <v>-0.32804020100502512</v>
      </c>
      <c r="O20" s="14">
        <f>J20/$B$2</f>
        <v>1.0265454545454546</v>
      </c>
      <c r="P20" s="12" t="s">
        <v>25</v>
      </c>
      <c r="Q20" s="33" t="s">
        <v>61</v>
      </c>
    </row>
    <row r="21" spans="1:17">
      <c r="A21" s="32"/>
      <c r="B21" s="10" t="s">
        <v>23</v>
      </c>
      <c r="C21" s="1" t="s">
        <v>27</v>
      </c>
      <c r="D21" s="27">
        <f>D20+0.00138888888888888</f>
        <v>0.63217592592592597</v>
      </c>
      <c r="E21" s="32"/>
      <c r="F21" s="12">
        <v>11.44</v>
      </c>
      <c r="G21" s="12">
        <v>-6.57</v>
      </c>
      <c r="H21" s="26">
        <v>11.455</v>
      </c>
      <c r="I21" s="29">
        <v>-6.5389999999999997</v>
      </c>
      <c r="J21" s="26">
        <v>112.89</v>
      </c>
      <c r="K21" s="13">
        <f t="shared" si="6"/>
        <v>0.57487437185929646</v>
      </c>
      <c r="L21" s="13">
        <f t="shared" si="6"/>
        <v>-0.33015075376884429</v>
      </c>
      <c r="M21" s="13">
        <f t="shared" si="6"/>
        <v>0.57562814070351764</v>
      </c>
      <c r="N21" s="13">
        <f t="shared" si="6"/>
        <v>-0.32859296482412059</v>
      </c>
      <c r="O21" s="14">
        <f>J21/$B$2</f>
        <v>1.0262727272727272</v>
      </c>
      <c r="P21" s="12" t="s">
        <v>25</v>
      </c>
      <c r="Q21" s="33"/>
    </row>
    <row r="22" spans="1:17">
      <c r="K22" s="23"/>
      <c r="L22" s="23"/>
      <c r="M22" s="23"/>
      <c r="N22" s="23"/>
      <c r="O22" s="22"/>
    </row>
    <row r="23" spans="1:17" ht="95.1" customHeight="1">
      <c r="A23" s="31">
        <v>30</v>
      </c>
      <c r="B23" s="10" t="s">
        <v>23</v>
      </c>
      <c r="C23" s="1" t="s">
        <v>30</v>
      </c>
      <c r="D23" s="25">
        <v>0.63373842592592589</v>
      </c>
      <c r="E23" s="31">
        <v>1</v>
      </c>
      <c r="F23" s="12">
        <v>11.44</v>
      </c>
      <c r="G23" s="12">
        <v>-6.57</v>
      </c>
      <c r="H23" s="26">
        <v>11.462999999999999</v>
      </c>
      <c r="I23" s="26">
        <v>-6.5309999999999997</v>
      </c>
      <c r="J23" s="29">
        <v>113</v>
      </c>
      <c r="K23" s="13">
        <f t="shared" ref="K23:N24" si="7">F23/$B$1</f>
        <v>0.57487437185929646</v>
      </c>
      <c r="L23" s="13">
        <f t="shared" si="7"/>
        <v>-0.33015075376884429</v>
      </c>
      <c r="M23" s="13">
        <f t="shared" si="7"/>
        <v>0.57603015075376884</v>
      </c>
      <c r="N23" s="13">
        <f t="shared" si="7"/>
        <v>-0.32819095477386934</v>
      </c>
      <c r="O23" s="14">
        <f>J23/$B$2</f>
        <v>1.0272727272727273</v>
      </c>
      <c r="P23" s="12" t="s">
        <v>25</v>
      </c>
      <c r="Q23" s="33" t="s">
        <v>62</v>
      </c>
    </row>
    <row r="24" spans="1:17">
      <c r="A24" s="32"/>
      <c r="B24" s="10" t="s">
        <v>23</v>
      </c>
      <c r="C24" s="1" t="s">
        <v>30</v>
      </c>
      <c r="D24" s="27">
        <f>D23+0.00138888888888888</f>
        <v>0.63512731481481477</v>
      </c>
      <c r="E24" s="32"/>
      <c r="F24" s="12">
        <v>11.44</v>
      </c>
      <c r="G24" s="12">
        <v>-6.57</v>
      </c>
      <c r="H24" s="26">
        <v>11.467000000000001</v>
      </c>
      <c r="I24" s="29">
        <v>-6.5309999999999997</v>
      </c>
      <c r="J24" s="29">
        <v>112.9</v>
      </c>
      <c r="K24" s="13">
        <f t="shared" si="7"/>
        <v>0.57487437185929646</v>
      </c>
      <c r="L24" s="13">
        <f t="shared" si="7"/>
        <v>-0.33015075376884429</v>
      </c>
      <c r="M24" s="13">
        <f t="shared" si="7"/>
        <v>0.5762311557788945</v>
      </c>
      <c r="N24" s="13">
        <f t="shared" si="7"/>
        <v>-0.32819095477386934</v>
      </c>
      <c r="O24" s="14">
        <f>J24/$B$2</f>
        <v>1.0263636363636364</v>
      </c>
      <c r="P24" s="12" t="s">
        <v>25</v>
      </c>
      <c r="Q24" s="33"/>
    </row>
  </sheetData>
  <mergeCells count="19">
    <mergeCell ref="A6:A7"/>
    <mergeCell ref="E6:E7"/>
    <mergeCell ref="Q6:Q7"/>
    <mergeCell ref="A9:A10"/>
    <mergeCell ref="E9:E10"/>
    <mergeCell ref="Q9:Q10"/>
    <mergeCell ref="A12:A13"/>
    <mergeCell ref="E12:E13"/>
    <mergeCell ref="Q12:Q13"/>
    <mergeCell ref="C14:Q14"/>
    <mergeCell ref="A17:A18"/>
    <mergeCell ref="E17:E18"/>
    <mergeCell ref="Q17:Q18"/>
    <mergeCell ref="A20:A21"/>
    <mergeCell ref="E20:E21"/>
    <mergeCell ref="Q20:Q21"/>
    <mergeCell ref="A23:A24"/>
    <mergeCell ref="E23:E24"/>
    <mergeCell ref="Q23:Q2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1D69FB4A0EED4BA43020DFB5BB0559" ma:contentTypeVersion="15" ma:contentTypeDescription="Crear nuevo documento." ma:contentTypeScope="" ma:versionID="6fade37a5648fb1a71f669b3b837a93a">
  <xsd:schema xmlns:xsd="http://www.w3.org/2001/XMLSchema" xmlns:xs="http://www.w3.org/2001/XMLSchema" xmlns:p="http://schemas.microsoft.com/office/2006/metadata/properties" xmlns:ns2="4e80f067-8373-4786-9e47-d7fbe13f08c5" xmlns:ns3="0fb89d97-5a0e-49e7-97c3-b05442539a0b" targetNamespace="http://schemas.microsoft.com/office/2006/metadata/properties" ma:root="true" ma:fieldsID="6047b27f67efbc06c72a87a360d697ce" ns2:_="" ns3:_="">
    <xsd:import namespace="4e80f067-8373-4786-9e47-d7fbe13f08c5"/>
    <xsd:import namespace="0fb89d97-5a0e-49e7-97c3-b05442539a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0f067-8373-4786-9e47-d7fbe13f08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3a002e8b-b75a-4a1c-93af-4ddd33d347a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b89d97-5a0e-49e7-97c3-b05442539a0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ef5608f-d101-43c3-bba4-3f00110f03cd}" ma:internalName="TaxCatchAll" ma:showField="CatchAllData" ma:web="0fb89d97-5a0e-49e7-97c3-b05442539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fb89d97-5a0e-49e7-97c3-b05442539a0b" xsi:nil="true"/>
    <lcf76f155ced4ddcb4097134ff3c332f xmlns="4e80f067-8373-4786-9e47-d7fbe13f08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5760B-10A1-400C-9E16-86EC99DD4D41}"/>
</file>

<file path=customXml/itemProps2.xml><?xml version="1.0" encoding="utf-8"?>
<ds:datastoreItem xmlns:ds="http://schemas.openxmlformats.org/officeDocument/2006/customXml" ds:itemID="{82858750-CE80-4C34-B1D5-E220BE285536}"/>
</file>

<file path=customXml/itemProps3.xml><?xml version="1.0" encoding="utf-8"?>
<ds:datastoreItem xmlns:ds="http://schemas.openxmlformats.org/officeDocument/2006/customXml" ds:itemID="{88964A9F-D3D4-4D27-8BB6-EFAF80AED3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NEBY JENNYFER CASTRILLON GUTIERREZ</dc:creator>
  <cp:keywords/>
  <dc:description/>
  <cp:lastModifiedBy>Usuario invitado</cp:lastModifiedBy>
  <cp:revision/>
  <dcterms:created xsi:type="dcterms:W3CDTF">2019-09-16T14:16:40Z</dcterms:created>
  <dcterms:modified xsi:type="dcterms:W3CDTF">2025-04-23T15:30:47Z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0x010100EC1D69FB4A0EED4BA43020DFB5BB0559</vt:lpwstr>
  </property>
</Properties>
</file>