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gusto\Documents\Archivos temporales\"/>
    </mc:Choice>
  </mc:AlternateContent>
  <xr:revisionPtr revIDLastSave="0" documentId="13_ncr:1_{E159D1B9-9DA7-4CCA-9EEF-E2E6E858B3EC}" xr6:coauthVersionLast="47" xr6:coauthVersionMax="47" xr10:uidLastSave="{00000000-0000-0000-0000-000000000000}"/>
  <bookViews>
    <workbookView xWindow="57480" yWindow="4545" windowWidth="29040" windowHeight="15720" activeTab="1" xr2:uid="{C18005DF-F42C-4457-93FF-38D425B9E844}"/>
  </bookViews>
  <sheets>
    <sheet name="Datos" sheetId="1" r:id="rId1"/>
    <sheet name="Curva de capacidad prelimina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N9" i="1"/>
  <c r="M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L9" i="1"/>
  <c r="K9" i="1"/>
</calcChain>
</file>

<file path=xl/sharedStrings.xml><?xml version="1.0" encoding="utf-8"?>
<sst xmlns="http://schemas.openxmlformats.org/spreadsheetml/2006/main" count="158" uniqueCount="56">
  <si>
    <t>Fecha de las pruebas</t>
  </si>
  <si>
    <t>Nombre de la planta</t>
  </si>
  <si>
    <t>Punto</t>
  </si>
  <si>
    <t>Región</t>
  </si>
  <si>
    <t>Entrega de potencia reactiva</t>
  </si>
  <si>
    <t>Absorción de potencia reactiva</t>
  </si>
  <si>
    <t>Modo de control</t>
  </si>
  <si>
    <t>Tensión</t>
  </si>
  <si>
    <t>Potencia reactiva</t>
  </si>
  <si>
    <t>Factor de potencia</t>
  </si>
  <si>
    <t>Tiempo en el punto</t>
  </si>
  <si>
    <t>Causa del límite obtenido</t>
  </si>
  <si>
    <t>Descripción:</t>
  </si>
  <si>
    <t>En esta hoja se incluye la curva de carga esperada vs. la obtenida durante la prueba</t>
  </si>
  <si>
    <t>En esta hoja se reportan los puntos obtenidos durante la prueba considerando los diferentes modos de control</t>
  </si>
  <si>
    <t>Hora en el que se alcanza el punto</t>
  </si>
  <si>
    <t>P esperado (MW)*</t>
  </si>
  <si>
    <t>Q esperado (MVAR)*</t>
  </si>
  <si>
    <t>P medido (MW)*</t>
  </si>
  <si>
    <t>Q medido (MVAR)*</t>
  </si>
  <si>
    <t>Tensión (kV)*</t>
  </si>
  <si>
    <t>Cancelación de pruebas</t>
  </si>
  <si>
    <t>Si</t>
  </si>
  <si>
    <t>No</t>
  </si>
  <si>
    <t>Justificación</t>
  </si>
  <si>
    <t>P esperado (p.u)*</t>
  </si>
  <si>
    <t>Q esperado (p.u)*</t>
  </si>
  <si>
    <t>P medido (p.u)*</t>
  </si>
  <si>
    <t>Q medido (p.u)*</t>
  </si>
  <si>
    <t>Tensión (p.u)*</t>
  </si>
  <si>
    <r>
      <rPr>
        <b/>
        <sz val="11"/>
        <color theme="1"/>
        <rFont val="Calibri"/>
        <family val="2"/>
        <scheme val="minor"/>
      </rPr>
      <t>*Nota:</t>
    </r>
    <r>
      <rPr>
        <sz val="11"/>
        <color theme="1"/>
        <rFont val="Calibri"/>
        <family val="2"/>
        <scheme val="minor"/>
      </rPr>
      <t xml:space="preserve"> Todos los puntos se deben reportar medidos en el punto donde se verifica la curva según el Artículo 4 del presente Acuerdo</t>
    </r>
  </si>
  <si>
    <t>5min</t>
  </si>
  <si>
    <t>1min</t>
  </si>
  <si>
    <t>Limite Planta</t>
  </si>
  <si>
    <t>X</t>
  </si>
  <si>
    <t>2024-03-12 09:02:49.144474</t>
  </si>
  <si>
    <t>2024-03-12 15:46:25.765972</t>
  </si>
  <si>
    <t>2024-03-12 08:06:08.320742</t>
  </si>
  <si>
    <t>2024-03-12 11:31:45.747830</t>
  </si>
  <si>
    <t>2024-03-12 11:13:06.162532</t>
  </si>
  <si>
    <t>2024-03-12 10:41:40.097454</t>
  </si>
  <si>
    <t>2024-03-12 09:11:11.039100</t>
  </si>
  <si>
    <t>2024-03-12 15:53:46.636425</t>
  </si>
  <si>
    <t>2024-03-12 08:15:33.027048</t>
  </si>
  <si>
    <t>2024-03-12 09:15:46.388787</t>
  </si>
  <si>
    <t>2024-03-12 15:59:39.824620</t>
  </si>
  <si>
    <t>2024-03-12 08:26:10.717209</t>
  </si>
  <si>
    <t>2024-03-12 11:40:22.460667</t>
  </si>
  <si>
    <t>2024-03-12 11:38:05.668647</t>
  </si>
  <si>
    <t>2024-03-12 11:21:30.674510</t>
  </si>
  <si>
    <t>2024-03-12 11:23:52.569901</t>
  </si>
  <si>
    <t>2024-03-12 10:53:00.367012</t>
  </si>
  <si>
    <t>2024-03-12 10:56:17.319223</t>
  </si>
  <si>
    <t>La Loma</t>
  </si>
  <si>
    <t>Se alcanzan los puntos propuestos para las potencias de 15, 30 y 75 MW. Queda pendiente alcanzar los puntos de 142.5 y 150  MW en las zonas capacitiva e inductiva.</t>
  </si>
  <si>
    <t>ANEXO 2 ACUERDO 1833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</si>
</sst>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3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4" fontId="0" fillId="0" borderId="0" xfId="0" applyNumberFormat="1"/>
    <xf numFmtId="164" fontId="0" fillId="0" borderId="8" xfId="0" applyNumberFormat="1" applyBorder="1"/>
    <xf numFmtId="2" fontId="0" fillId="0" borderId="8" xfId="0" applyNumberFormat="1" applyBorder="1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0</xdr:rowOff>
    </xdr:from>
    <xdr:to>
      <xdr:col>0</xdr:col>
      <xdr:colOff>1518556</xdr:colOff>
      <xdr:row>0</xdr:row>
      <xdr:rowOff>837106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2DB4C3-CCE4-D84E-8229-464CBF06D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0"/>
          <a:ext cx="1378856" cy="837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</xdr:col>
      <xdr:colOff>7256</xdr:colOff>
      <xdr:row>1</xdr:row>
      <xdr:rowOff>49706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224BD8-9742-AA41-961E-EFB98B9E5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1378856" cy="8371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462642</xdr:colOff>
      <xdr:row>2</xdr:row>
      <xdr:rowOff>151528</xdr:rowOff>
    </xdr:from>
    <xdr:to>
      <xdr:col>18</xdr:col>
      <xdr:colOff>28712</xdr:colOff>
      <xdr:row>43</xdr:row>
      <xdr:rowOff>161436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A49CB6-3ECC-59BA-8D15-E3246FD9E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2642" y="1117635"/>
          <a:ext cx="13771927" cy="7820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9BB6-6176-4BC7-B5BF-3DE1BE29470E}">
  <dimension ref="A1:P54"/>
  <sheetViews>
    <sheetView zoomScaleNormal="100" workbookViewId="0">
      <selection activeCell="B2" sqref="B2"/>
    </sheetView>
  </sheetViews>
  <sheetFormatPr baseColWidth="10" defaultColWidth="11.44140625" defaultRowHeight="14.4" x14ac:dyDescent="0.3"/>
  <cols>
    <col min="1" max="1" width="23.6640625" customWidth="1"/>
    <col min="2" max="2" width="33.109375" customWidth="1"/>
    <col min="3" max="3" width="19.88671875" bestFit="1" customWidth="1"/>
    <col min="4" max="4" width="41" customWidth="1"/>
    <col min="5" max="10" width="18.44140625" customWidth="1"/>
    <col min="11" max="11" width="17.6640625" bestFit="1" customWidth="1"/>
    <col min="12" max="12" width="18.6640625" bestFit="1" customWidth="1"/>
    <col min="13" max="13" width="16.6640625" bestFit="1" customWidth="1"/>
    <col min="14" max="14" width="18.6640625" bestFit="1" customWidth="1"/>
    <col min="15" max="15" width="18.6640625" customWidth="1"/>
    <col min="16" max="16" width="39.109375" customWidth="1"/>
  </cols>
  <sheetData>
    <row r="1" spans="1:16" ht="73.95" customHeight="1" x14ac:dyDescent="0.3">
      <c r="B1" s="12" t="s">
        <v>55</v>
      </c>
    </row>
    <row r="2" spans="1:16" x14ac:dyDescent="0.3">
      <c r="A2" s="11" t="s">
        <v>12</v>
      </c>
      <c r="B2" t="s">
        <v>14</v>
      </c>
    </row>
    <row r="4" spans="1:16" x14ac:dyDescent="0.3">
      <c r="A4" s="11" t="s">
        <v>1</v>
      </c>
      <c r="B4" t="s">
        <v>53</v>
      </c>
    </row>
    <row r="5" spans="1:16" x14ac:dyDescent="0.3">
      <c r="A5" s="11" t="s">
        <v>0</v>
      </c>
      <c r="B5" s="21">
        <v>45363</v>
      </c>
    </row>
    <row r="7" spans="1:16" ht="15" thickBot="1" x14ac:dyDescent="0.35"/>
    <row r="8" spans="1:16" ht="15" thickBot="1" x14ac:dyDescent="0.35">
      <c r="A8" s="13" t="s">
        <v>2</v>
      </c>
      <c r="B8" s="14" t="s">
        <v>3</v>
      </c>
      <c r="C8" s="20" t="s">
        <v>6</v>
      </c>
      <c r="D8" s="19" t="s">
        <v>15</v>
      </c>
      <c r="E8" s="3" t="s">
        <v>10</v>
      </c>
      <c r="F8" s="3" t="s">
        <v>16</v>
      </c>
      <c r="G8" s="3" t="s">
        <v>17</v>
      </c>
      <c r="H8" s="3" t="s">
        <v>18</v>
      </c>
      <c r="I8" s="3" t="s">
        <v>19</v>
      </c>
      <c r="J8" s="10" t="s">
        <v>20</v>
      </c>
      <c r="K8" s="3" t="s">
        <v>25</v>
      </c>
      <c r="L8" s="3" t="s">
        <v>26</v>
      </c>
      <c r="M8" s="3" t="s">
        <v>27</v>
      </c>
      <c r="N8" s="3" t="s">
        <v>28</v>
      </c>
      <c r="O8" s="10" t="s">
        <v>29</v>
      </c>
      <c r="P8" s="4" t="s">
        <v>11</v>
      </c>
    </row>
    <row r="9" spans="1:16" x14ac:dyDescent="0.3">
      <c r="A9" s="16">
        <v>1</v>
      </c>
      <c r="B9" s="18" t="s">
        <v>5</v>
      </c>
      <c r="C9" s="17" t="s">
        <v>7</v>
      </c>
      <c r="D9" s="6" t="s">
        <v>35</v>
      </c>
      <c r="E9" s="6" t="s">
        <v>31</v>
      </c>
      <c r="F9" s="6">
        <v>15</v>
      </c>
      <c r="G9" s="6">
        <v>-15</v>
      </c>
      <c r="H9" s="6">
        <v>14.795</v>
      </c>
      <c r="I9" s="6">
        <v>-14.641999999999999</v>
      </c>
      <c r="J9" s="6">
        <v>118.202</v>
      </c>
      <c r="K9" s="22">
        <f>+F9/150</f>
        <v>0.1</v>
      </c>
      <c r="L9" s="22">
        <f>+G9/150</f>
        <v>-0.1</v>
      </c>
      <c r="M9" s="22">
        <f>H9/150</f>
        <v>9.8633333333333337E-2</v>
      </c>
      <c r="N9" s="22">
        <f>I9/150</f>
        <v>-9.761333333333333E-2</v>
      </c>
      <c r="O9" s="23">
        <f>J9/110</f>
        <v>1.0745636363636364</v>
      </c>
      <c r="P9" s="6" t="s">
        <v>33</v>
      </c>
    </row>
    <row r="10" spans="1:16" x14ac:dyDescent="0.3">
      <c r="A10" s="5">
        <v>2</v>
      </c>
      <c r="B10" s="2" t="s">
        <v>5</v>
      </c>
      <c r="C10" s="6" t="s">
        <v>7</v>
      </c>
      <c r="D10" s="6" t="s">
        <v>36</v>
      </c>
      <c r="E10" s="6" t="s">
        <v>31</v>
      </c>
      <c r="F10" s="6">
        <v>30</v>
      </c>
      <c r="G10" s="6">
        <v>-49.5</v>
      </c>
      <c r="H10" s="6">
        <v>29.696000000000002</v>
      </c>
      <c r="I10" s="6">
        <v>-50.792999999999999</v>
      </c>
      <c r="J10" s="6">
        <v>115.176</v>
      </c>
      <c r="K10" s="22">
        <f t="shared" ref="K10:K38" si="0">+F10/150</f>
        <v>0.2</v>
      </c>
      <c r="L10" s="22">
        <f t="shared" ref="L10:L38" si="1">+G10/150</f>
        <v>-0.33</v>
      </c>
      <c r="M10" s="22">
        <f t="shared" ref="M10:M38" si="2">H10/150</f>
        <v>0.19797333333333333</v>
      </c>
      <c r="N10" s="22">
        <f t="shared" ref="N10:N38" si="3">I10/150</f>
        <v>-0.33861999999999998</v>
      </c>
      <c r="O10" s="23">
        <f t="shared" ref="O10:O38" si="4">J10/110</f>
        <v>1.0470545454545455</v>
      </c>
      <c r="P10" s="6" t="s">
        <v>33</v>
      </c>
    </row>
    <row r="11" spans="1:16" x14ac:dyDescent="0.3">
      <c r="A11" s="5">
        <v>3</v>
      </c>
      <c r="B11" s="2" t="s">
        <v>5</v>
      </c>
      <c r="C11" s="6" t="s">
        <v>7</v>
      </c>
      <c r="D11" s="6" t="s">
        <v>37</v>
      </c>
      <c r="E11" s="6" t="s">
        <v>31</v>
      </c>
      <c r="F11" s="6">
        <v>75</v>
      </c>
      <c r="G11" s="6">
        <v>-49.5</v>
      </c>
      <c r="H11" s="6">
        <v>74.760999999999996</v>
      </c>
      <c r="I11" s="6">
        <v>-50.996000000000002</v>
      </c>
      <c r="J11" s="6">
        <v>115.449</v>
      </c>
      <c r="K11" s="22">
        <f t="shared" si="0"/>
        <v>0.5</v>
      </c>
      <c r="L11" s="22">
        <f t="shared" si="1"/>
        <v>-0.33</v>
      </c>
      <c r="M11" s="22">
        <f t="shared" si="2"/>
        <v>0.49840666666666666</v>
      </c>
      <c r="N11" s="22">
        <f t="shared" si="3"/>
        <v>-0.33997333333333335</v>
      </c>
      <c r="O11" s="23">
        <f t="shared" si="4"/>
        <v>1.0495363636363637</v>
      </c>
      <c r="P11" s="6" t="s">
        <v>33</v>
      </c>
    </row>
    <row r="12" spans="1:16" x14ac:dyDescent="0.3">
      <c r="A12" s="5">
        <v>4</v>
      </c>
      <c r="B12" s="2" t="s">
        <v>5</v>
      </c>
      <c r="C12" s="6" t="s">
        <v>7</v>
      </c>
      <c r="D12" s="6"/>
      <c r="E12" s="6" t="s">
        <v>31</v>
      </c>
      <c r="F12" s="6">
        <v>142.5</v>
      </c>
      <c r="G12" s="6">
        <v>-49.5</v>
      </c>
      <c r="H12" s="6"/>
      <c r="I12" s="6"/>
      <c r="J12" s="6"/>
      <c r="K12" s="22">
        <f t="shared" si="0"/>
        <v>0.95</v>
      </c>
      <c r="L12" s="22">
        <f t="shared" si="1"/>
        <v>-0.33</v>
      </c>
      <c r="M12" s="22">
        <f t="shared" si="2"/>
        <v>0</v>
      </c>
      <c r="N12" s="22">
        <f t="shared" si="3"/>
        <v>0</v>
      </c>
      <c r="O12" s="23">
        <f t="shared" si="4"/>
        <v>0</v>
      </c>
      <c r="P12" s="6"/>
    </row>
    <row r="13" spans="1:16" ht="15" thickBot="1" x14ac:dyDescent="0.35">
      <c r="A13" s="7">
        <v>5</v>
      </c>
      <c r="B13" s="8" t="s">
        <v>5</v>
      </c>
      <c r="C13" s="9" t="s">
        <v>7</v>
      </c>
      <c r="D13" s="6"/>
      <c r="E13" s="6" t="s">
        <v>31</v>
      </c>
      <c r="F13" s="6">
        <v>150</v>
      </c>
      <c r="G13" s="6">
        <v>-34.200000000000003</v>
      </c>
      <c r="H13" s="6"/>
      <c r="I13" s="6"/>
      <c r="J13" s="6"/>
      <c r="K13" s="22">
        <f t="shared" si="0"/>
        <v>1</v>
      </c>
      <c r="L13" s="22">
        <f t="shared" si="1"/>
        <v>-0.22800000000000001</v>
      </c>
      <c r="M13" s="22">
        <f t="shared" si="2"/>
        <v>0</v>
      </c>
      <c r="N13" s="22">
        <f t="shared" si="3"/>
        <v>0</v>
      </c>
      <c r="O13" s="23">
        <f t="shared" si="4"/>
        <v>0</v>
      </c>
      <c r="P13" s="6"/>
    </row>
    <row r="14" spans="1:16" x14ac:dyDescent="0.3">
      <c r="A14" s="16">
        <v>1</v>
      </c>
      <c r="B14" s="18" t="s">
        <v>5</v>
      </c>
      <c r="C14" s="17" t="s">
        <v>8</v>
      </c>
      <c r="D14" s="6" t="s">
        <v>41</v>
      </c>
      <c r="E14" s="6" t="s">
        <v>32</v>
      </c>
      <c r="F14" s="6">
        <v>15</v>
      </c>
      <c r="G14" s="6">
        <v>-15</v>
      </c>
      <c r="H14" s="6">
        <v>14.797000000000001</v>
      </c>
      <c r="I14" s="6">
        <v>-14.92</v>
      </c>
      <c r="J14" s="6">
        <v>118.155</v>
      </c>
      <c r="K14" s="22">
        <f t="shared" si="0"/>
        <v>0.1</v>
      </c>
      <c r="L14" s="22">
        <f t="shared" si="1"/>
        <v>-0.1</v>
      </c>
      <c r="M14" s="22">
        <f t="shared" si="2"/>
        <v>9.8646666666666674E-2</v>
      </c>
      <c r="N14" s="22">
        <f t="shared" si="3"/>
        <v>-9.9466666666666662E-2</v>
      </c>
      <c r="O14" s="23">
        <f t="shared" si="4"/>
        <v>1.0741363636363637</v>
      </c>
      <c r="P14" s="6" t="s">
        <v>33</v>
      </c>
    </row>
    <row r="15" spans="1:16" x14ac:dyDescent="0.3">
      <c r="A15" s="5">
        <v>2</v>
      </c>
      <c r="B15" s="2" t="s">
        <v>5</v>
      </c>
      <c r="C15" s="6" t="s">
        <v>8</v>
      </c>
      <c r="D15" s="6" t="s">
        <v>42</v>
      </c>
      <c r="E15" s="6" t="s">
        <v>32</v>
      </c>
      <c r="F15" s="6">
        <v>30</v>
      </c>
      <c r="G15" s="6">
        <v>-49.5</v>
      </c>
      <c r="H15" s="6">
        <v>29.698</v>
      </c>
      <c r="I15" s="6">
        <v>-50.792000000000002</v>
      </c>
      <c r="J15" s="6">
        <v>115.185</v>
      </c>
      <c r="K15" s="22">
        <f t="shared" si="0"/>
        <v>0.2</v>
      </c>
      <c r="L15" s="22">
        <f t="shared" si="1"/>
        <v>-0.33</v>
      </c>
      <c r="M15" s="22">
        <f t="shared" si="2"/>
        <v>0.19798666666666667</v>
      </c>
      <c r="N15" s="22">
        <f t="shared" si="3"/>
        <v>-0.33861333333333332</v>
      </c>
      <c r="O15" s="23">
        <f t="shared" si="4"/>
        <v>1.0471363636363638</v>
      </c>
      <c r="P15" s="6" t="s">
        <v>33</v>
      </c>
    </row>
    <row r="16" spans="1:16" x14ac:dyDescent="0.3">
      <c r="A16" s="5">
        <v>3</v>
      </c>
      <c r="B16" s="2" t="s">
        <v>5</v>
      </c>
      <c r="C16" s="6" t="s">
        <v>8</v>
      </c>
      <c r="D16" s="6" t="s">
        <v>43</v>
      </c>
      <c r="E16" s="6" t="s">
        <v>32</v>
      </c>
      <c r="F16" s="6">
        <v>75</v>
      </c>
      <c r="G16" s="6">
        <v>-49.5</v>
      </c>
      <c r="H16" s="6">
        <v>74.671000000000006</v>
      </c>
      <c r="I16" s="6">
        <v>-50.433</v>
      </c>
      <c r="J16" s="6">
        <v>115.17400000000001</v>
      </c>
      <c r="K16" s="22">
        <f t="shared" si="0"/>
        <v>0.5</v>
      </c>
      <c r="L16" s="22">
        <f t="shared" si="1"/>
        <v>-0.33</v>
      </c>
      <c r="M16" s="22">
        <f t="shared" si="2"/>
        <v>0.49780666666666673</v>
      </c>
      <c r="N16" s="22">
        <f t="shared" si="3"/>
        <v>-0.33622000000000002</v>
      </c>
      <c r="O16" s="23">
        <f t="shared" si="4"/>
        <v>1.0470363636363638</v>
      </c>
      <c r="P16" s="6" t="s">
        <v>33</v>
      </c>
    </row>
    <row r="17" spans="1:16" x14ac:dyDescent="0.3">
      <c r="A17" s="15">
        <v>4</v>
      </c>
      <c r="B17" s="2" t="s">
        <v>5</v>
      </c>
      <c r="C17" s="6" t="s">
        <v>8</v>
      </c>
      <c r="D17" s="6"/>
      <c r="E17" s="6" t="s">
        <v>32</v>
      </c>
      <c r="F17" s="6">
        <v>142.5</v>
      </c>
      <c r="G17" s="6">
        <v>-49.5</v>
      </c>
      <c r="H17" s="6"/>
      <c r="I17" s="6"/>
      <c r="J17" s="6"/>
      <c r="K17" s="22">
        <f t="shared" si="0"/>
        <v>0.95</v>
      </c>
      <c r="L17" s="22">
        <f t="shared" si="1"/>
        <v>-0.33</v>
      </c>
      <c r="M17" s="22">
        <f t="shared" si="2"/>
        <v>0</v>
      </c>
      <c r="N17" s="22">
        <f t="shared" si="3"/>
        <v>0</v>
      </c>
      <c r="O17" s="23">
        <f t="shared" si="4"/>
        <v>0</v>
      </c>
      <c r="P17" s="6"/>
    </row>
    <row r="18" spans="1:16" ht="15" thickBot="1" x14ac:dyDescent="0.35">
      <c r="A18" s="7">
        <v>5</v>
      </c>
      <c r="B18" s="8" t="s">
        <v>5</v>
      </c>
      <c r="C18" s="9" t="s">
        <v>8</v>
      </c>
      <c r="D18" s="6"/>
      <c r="E18" s="6" t="s">
        <v>32</v>
      </c>
      <c r="F18" s="6">
        <v>150</v>
      </c>
      <c r="G18" s="6">
        <v>-34.200000000000003</v>
      </c>
      <c r="H18" s="6"/>
      <c r="I18" s="6"/>
      <c r="J18" s="6"/>
      <c r="K18" s="22">
        <f t="shared" si="0"/>
        <v>1</v>
      </c>
      <c r="L18" s="22">
        <f t="shared" si="1"/>
        <v>-0.22800000000000001</v>
      </c>
      <c r="M18" s="22">
        <f t="shared" si="2"/>
        <v>0</v>
      </c>
      <c r="N18" s="22">
        <f t="shared" si="3"/>
        <v>0</v>
      </c>
      <c r="O18" s="23">
        <f t="shared" si="4"/>
        <v>0</v>
      </c>
      <c r="P18" s="6"/>
    </row>
    <row r="19" spans="1:16" x14ac:dyDescent="0.3">
      <c r="A19" s="16">
        <v>1</v>
      </c>
      <c r="B19" s="18" t="s">
        <v>5</v>
      </c>
      <c r="C19" s="17" t="s">
        <v>9</v>
      </c>
      <c r="D19" s="6" t="s">
        <v>44</v>
      </c>
      <c r="E19" s="6" t="s">
        <v>32</v>
      </c>
      <c r="F19" s="6">
        <v>15</v>
      </c>
      <c r="G19" s="6">
        <v>-15</v>
      </c>
      <c r="H19" s="6">
        <v>14.795</v>
      </c>
      <c r="I19" s="6">
        <v>-15.23</v>
      </c>
      <c r="J19" s="6">
        <v>117.25700000000001</v>
      </c>
      <c r="K19" s="22">
        <f t="shared" si="0"/>
        <v>0.1</v>
      </c>
      <c r="L19" s="22">
        <f t="shared" si="1"/>
        <v>-0.1</v>
      </c>
      <c r="M19" s="22">
        <f t="shared" si="2"/>
        <v>9.8633333333333337E-2</v>
      </c>
      <c r="N19" s="22">
        <f t="shared" si="3"/>
        <v>-0.10153333333333334</v>
      </c>
      <c r="O19" s="23">
        <f t="shared" si="4"/>
        <v>1.0659727272727273</v>
      </c>
      <c r="P19" s="6" t="s">
        <v>33</v>
      </c>
    </row>
    <row r="20" spans="1:16" x14ac:dyDescent="0.3">
      <c r="A20" s="5">
        <v>2</v>
      </c>
      <c r="B20" s="2" t="s">
        <v>5</v>
      </c>
      <c r="C20" s="6" t="s">
        <v>9</v>
      </c>
      <c r="D20" s="6" t="s">
        <v>45</v>
      </c>
      <c r="E20" s="6" t="s">
        <v>32</v>
      </c>
      <c r="F20" s="6">
        <v>30</v>
      </c>
      <c r="G20" s="6">
        <v>-49.5</v>
      </c>
      <c r="H20" s="6">
        <v>29.7</v>
      </c>
      <c r="I20" s="6">
        <v>-50.39</v>
      </c>
      <c r="J20" s="6">
        <v>114.611</v>
      </c>
      <c r="K20" s="22">
        <f t="shared" si="0"/>
        <v>0.2</v>
      </c>
      <c r="L20" s="22">
        <f t="shared" si="1"/>
        <v>-0.33</v>
      </c>
      <c r="M20" s="22">
        <f t="shared" si="2"/>
        <v>0.19799999999999998</v>
      </c>
      <c r="N20" s="22">
        <f t="shared" si="3"/>
        <v>-0.33593333333333336</v>
      </c>
      <c r="O20" s="23">
        <f t="shared" si="4"/>
        <v>1.041918181818182</v>
      </c>
      <c r="P20" s="6" t="s">
        <v>33</v>
      </c>
    </row>
    <row r="21" spans="1:16" x14ac:dyDescent="0.3">
      <c r="A21" s="5">
        <v>3</v>
      </c>
      <c r="B21" s="2" t="s">
        <v>5</v>
      </c>
      <c r="C21" s="6" t="s">
        <v>9</v>
      </c>
      <c r="D21" s="6" t="s">
        <v>46</v>
      </c>
      <c r="E21" s="6" t="s">
        <v>32</v>
      </c>
      <c r="F21" s="6">
        <v>75</v>
      </c>
      <c r="G21" s="6">
        <v>-49.5</v>
      </c>
      <c r="H21" s="6">
        <v>74.676000000000002</v>
      </c>
      <c r="I21" s="6">
        <v>-50.393000000000001</v>
      </c>
      <c r="J21" s="6">
        <v>115.29</v>
      </c>
      <c r="K21" s="22">
        <f t="shared" si="0"/>
        <v>0.5</v>
      </c>
      <c r="L21" s="22">
        <f t="shared" si="1"/>
        <v>-0.33</v>
      </c>
      <c r="M21" s="22">
        <f t="shared" si="2"/>
        <v>0.49784</v>
      </c>
      <c r="N21" s="22">
        <f t="shared" si="3"/>
        <v>-0.33595333333333333</v>
      </c>
      <c r="O21" s="23">
        <f t="shared" si="4"/>
        <v>1.0480909090909092</v>
      </c>
      <c r="P21" s="6" t="s">
        <v>33</v>
      </c>
    </row>
    <row r="22" spans="1:16" x14ac:dyDescent="0.3">
      <c r="A22" s="15">
        <v>4</v>
      </c>
      <c r="B22" s="2" t="s">
        <v>5</v>
      </c>
      <c r="C22" s="6" t="s">
        <v>9</v>
      </c>
      <c r="D22" s="6"/>
      <c r="E22" s="6" t="s">
        <v>32</v>
      </c>
      <c r="F22" s="6">
        <v>142.5</v>
      </c>
      <c r="G22" s="6">
        <v>-49.5</v>
      </c>
      <c r="H22" s="6"/>
      <c r="I22" s="6"/>
      <c r="J22" s="6"/>
      <c r="K22" s="22">
        <f t="shared" si="0"/>
        <v>0.95</v>
      </c>
      <c r="L22" s="22">
        <f t="shared" si="1"/>
        <v>-0.33</v>
      </c>
      <c r="M22" s="22">
        <f t="shared" si="2"/>
        <v>0</v>
      </c>
      <c r="N22" s="22">
        <f t="shared" si="3"/>
        <v>0</v>
      </c>
      <c r="O22" s="23">
        <f t="shared" si="4"/>
        <v>0</v>
      </c>
      <c r="P22" s="6"/>
    </row>
    <row r="23" spans="1:16" ht="15" thickBot="1" x14ac:dyDescent="0.35">
      <c r="A23" s="7">
        <v>5</v>
      </c>
      <c r="B23" s="8" t="s">
        <v>5</v>
      </c>
      <c r="C23" s="9" t="s">
        <v>9</v>
      </c>
      <c r="D23" s="6"/>
      <c r="E23" s="6" t="s">
        <v>32</v>
      </c>
      <c r="F23" s="6">
        <v>150</v>
      </c>
      <c r="G23" s="6">
        <v>-34.200000000000003</v>
      </c>
      <c r="H23" s="6"/>
      <c r="I23" s="6"/>
      <c r="J23" s="6"/>
      <c r="K23" s="22">
        <f t="shared" si="0"/>
        <v>1</v>
      </c>
      <c r="L23" s="22">
        <f t="shared" si="1"/>
        <v>-0.22800000000000001</v>
      </c>
      <c r="M23" s="22">
        <f t="shared" si="2"/>
        <v>0</v>
      </c>
      <c r="N23" s="22">
        <f t="shared" si="3"/>
        <v>0</v>
      </c>
      <c r="O23" s="23">
        <f t="shared" si="4"/>
        <v>0</v>
      </c>
      <c r="P23" s="6"/>
    </row>
    <row r="24" spans="1:16" x14ac:dyDescent="0.3">
      <c r="A24" s="16">
        <v>6</v>
      </c>
      <c r="B24" s="18" t="s">
        <v>4</v>
      </c>
      <c r="C24" s="17" t="s">
        <v>7</v>
      </c>
      <c r="D24" s="6"/>
      <c r="E24" s="6" t="s">
        <v>31</v>
      </c>
      <c r="F24" s="6">
        <v>150</v>
      </c>
      <c r="G24" s="6">
        <v>34.200000000000003</v>
      </c>
      <c r="H24" s="6"/>
      <c r="I24" s="6"/>
      <c r="J24" s="6"/>
      <c r="K24" s="22">
        <f t="shared" si="0"/>
        <v>1</v>
      </c>
      <c r="L24" s="22">
        <f t="shared" si="1"/>
        <v>0.22800000000000001</v>
      </c>
      <c r="M24" s="22">
        <f t="shared" si="2"/>
        <v>0</v>
      </c>
      <c r="N24" s="22">
        <f t="shared" si="3"/>
        <v>0</v>
      </c>
      <c r="O24" s="23">
        <f t="shared" si="4"/>
        <v>0</v>
      </c>
      <c r="P24" s="6"/>
    </row>
    <row r="25" spans="1:16" x14ac:dyDescent="0.3">
      <c r="A25" s="5">
        <v>7</v>
      </c>
      <c r="B25" s="2" t="s">
        <v>4</v>
      </c>
      <c r="C25" s="6" t="s">
        <v>7</v>
      </c>
      <c r="D25" s="6"/>
      <c r="E25" s="6" t="s">
        <v>31</v>
      </c>
      <c r="F25" s="6">
        <v>142.5</v>
      </c>
      <c r="G25" s="6">
        <v>49.5</v>
      </c>
      <c r="H25" s="6"/>
      <c r="I25" s="6"/>
      <c r="J25" s="6"/>
      <c r="K25" s="22">
        <f t="shared" si="0"/>
        <v>0.95</v>
      </c>
      <c r="L25" s="22">
        <f t="shared" si="1"/>
        <v>0.33</v>
      </c>
      <c r="M25" s="22">
        <f t="shared" si="2"/>
        <v>0</v>
      </c>
      <c r="N25" s="22">
        <f t="shared" si="3"/>
        <v>0</v>
      </c>
      <c r="O25" s="23">
        <f t="shared" si="4"/>
        <v>0</v>
      </c>
      <c r="P25" s="6"/>
    </row>
    <row r="26" spans="1:16" x14ac:dyDescent="0.3">
      <c r="A26" s="5">
        <v>8</v>
      </c>
      <c r="B26" s="2" t="s">
        <v>4</v>
      </c>
      <c r="C26" s="6" t="s">
        <v>7</v>
      </c>
      <c r="D26" s="6" t="s">
        <v>38</v>
      </c>
      <c r="E26" s="6" t="s">
        <v>31</v>
      </c>
      <c r="F26" s="6">
        <v>75</v>
      </c>
      <c r="G26" s="6">
        <v>49.5</v>
      </c>
      <c r="H26" s="6">
        <v>74.86</v>
      </c>
      <c r="I26" s="6">
        <v>49.906999999999996</v>
      </c>
      <c r="J26" s="6">
        <v>113.446</v>
      </c>
      <c r="K26" s="22">
        <f t="shared" si="0"/>
        <v>0.5</v>
      </c>
      <c r="L26" s="22">
        <f t="shared" si="1"/>
        <v>0.33</v>
      </c>
      <c r="M26" s="22">
        <f t="shared" si="2"/>
        <v>0.49906666666666666</v>
      </c>
      <c r="N26" s="22">
        <f t="shared" si="3"/>
        <v>0.33271333333333331</v>
      </c>
      <c r="O26" s="23">
        <f t="shared" si="4"/>
        <v>1.0313272727272726</v>
      </c>
      <c r="P26" s="6" t="s">
        <v>33</v>
      </c>
    </row>
    <row r="27" spans="1:16" x14ac:dyDescent="0.3">
      <c r="A27" s="5">
        <v>9</v>
      </c>
      <c r="B27" s="2" t="s">
        <v>4</v>
      </c>
      <c r="C27" s="6" t="s">
        <v>7</v>
      </c>
      <c r="D27" s="6" t="s">
        <v>39</v>
      </c>
      <c r="E27" s="6" t="s">
        <v>31</v>
      </c>
      <c r="F27" s="6">
        <v>30</v>
      </c>
      <c r="G27" s="6">
        <v>49.5</v>
      </c>
      <c r="H27" s="6">
        <v>29.962</v>
      </c>
      <c r="I27" s="6">
        <v>50.651000000000003</v>
      </c>
      <c r="J27" s="6">
        <v>113.502</v>
      </c>
      <c r="K27" s="22">
        <f t="shared" si="0"/>
        <v>0.2</v>
      </c>
      <c r="L27" s="22">
        <f t="shared" si="1"/>
        <v>0.33</v>
      </c>
      <c r="M27" s="22">
        <f t="shared" si="2"/>
        <v>0.19974666666666666</v>
      </c>
      <c r="N27" s="22">
        <f t="shared" si="3"/>
        <v>0.33767333333333338</v>
      </c>
      <c r="O27" s="23">
        <f t="shared" si="4"/>
        <v>1.0318363636363637</v>
      </c>
      <c r="P27" s="6" t="s">
        <v>33</v>
      </c>
    </row>
    <row r="28" spans="1:16" ht="15" thickBot="1" x14ac:dyDescent="0.35">
      <c r="A28" s="7">
        <v>10</v>
      </c>
      <c r="B28" s="8" t="s">
        <v>4</v>
      </c>
      <c r="C28" s="9" t="s">
        <v>7</v>
      </c>
      <c r="D28" s="6" t="s">
        <v>40</v>
      </c>
      <c r="E28" s="6" t="s">
        <v>31</v>
      </c>
      <c r="F28" s="6">
        <v>15</v>
      </c>
      <c r="G28" s="6">
        <v>15</v>
      </c>
      <c r="H28" s="6">
        <v>14.938000000000001</v>
      </c>
      <c r="I28" s="6">
        <v>14.935</v>
      </c>
      <c r="J28" s="6">
        <v>111.539</v>
      </c>
      <c r="K28" s="22">
        <f t="shared" si="0"/>
        <v>0.1</v>
      </c>
      <c r="L28" s="22">
        <f t="shared" si="1"/>
        <v>0.1</v>
      </c>
      <c r="M28" s="22">
        <f t="shared" si="2"/>
        <v>9.9586666666666671E-2</v>
      </c>
      <c r="N28" s="22">
        <f t="shared" si="3"/>
        <v>9.9566666666666664E-2</v>
      </c>
      <c r="O28" s="23">
        <f t="shared" si="4"/>
        <v>1.0139909090909092</v>
      </c>
      <c r="P28" s="6" t="s">
        <v>33</v>
      </c>
    </row>
    <row r="29" spans="1:16" x14ac:dyDescent="0.3">
      <c r="A29" s="16">
        <v>6</v>
      </c>
      <c r="B29" s="18" t="s">
        <v>4</v>
      </c>
      <c r="C29" s="17" t="s">
        <v>8</v>
      </c>
      <c r="D29" s="6"/>
      <c r="E29" s="6" t="s">
        <v>32</v>
      </c>
      <c r="F29" s="6">
        <v>150</v>
      </c>
      <c r="G29" s="6">
        <v>34.200000000000003</v>
      </c>
      <c r="H29" s="6"/>
      <c r="I29" s="6"/>
      <c r="J29" s="6"/>
      <c r="K29" s="22">
        <f t="shared" si="0"/>
        <v>1</v>
      </c>
      <c r="L29" s="22">
        <f t="shared" si="1"/>
        <v>0.22800000000000001</v>
      </c>
      <c r="M29" s="22">
        <f t="shared" si="2"/>
        <v>0</v>
      </c>
      <c r="N29" s="22">
        <f t="shared" si="3"/>
        <v>0</v>
      </c>
      <c r="O29" s="23">
        <f t="shared" si="4"/>
        <v>0</v>
      </c>
      <c r="P29" s="6"/>
    </row>
    <row r="30" spans="1:16" x14ac:dyDescent="0.3">
      <c r="A30" s="5">
        <v>7</v>
      </c>
      <c r="B30" s="2" t="s">
        <v>4</v>
      </c>
      <c r="C30" s="6" t="s">
        <v>8</v>
      </c>
      <c r="D30" s="6"/>
      <c r="E30" s="6" t="s">
        <v>32</v>
      </c>
      <c r="F30" s="6">
        <v>142.5</v>
      </c>
      <c r="G30" s="6">
        <v>49.5</v>
      </c>
      <c r="H30" s="6"/>
      <c r="I30" s="6"/>
      <c r="J30" s="6"/>
      <c r="K30" s="22">
        <f t="shared" si="0"/>
        <v>0.95</v>
      </c>
      <c r="L30" s="22">
        <f t="shared" si="1"/>
        <v>0.33</v>
      </c>
      <c r="M30" s="22">
        <f t="shared" si="2"/>
        <v>0</v>
      </c>
      <c r="N30" s="22">
        <f t="shared" si="3"/>
        <v>0</v>
      </c>
      <c r="O30" s="23">
        <f t="shared" si="4"/>
        <v>0</v>
      </c>
      <c r="P30" s="6"/>
    </row>
    <row r="31" spans="1:16" x14ac:dyDescent="0.3">
      <c r="A31" s="5">
        <v>8</v>
      </c>
      <c r="B31" s="2" t="s">
        <v>4</v>
      </c>
      <c r="C31" s="6" t="s">
        <v>8</v>
      </c>
      <c r="D31" s="6" t="s">
        <v>47</v>
      </c>
      <c r="E31" s="6" t="s">
        <v>32</v>
      </c>
      <c r="F31" s="6">
        <v>75</v>
      </c>
      <c r="G31" s="6">
        <v>49.5</v>
      </c>
      <c r="H31" s="6">
        <v>74.870999999999995</v>
      </c>
      <c r="I31" s="6">
        <v>49.911000000000001</v>
      </c>
      <c r="J31" s="6">
        <v>113.42100000000001</v>
      </c>
      <c r="K31" s="22">
        <f t="shared" si="0"/>
        <v>0.5</v>
      </c>
      <c r="L31" s="22">
        <f t="shared" si="1"/>
        <v>0.33</v>
      </c>
      <c r="M31" s="22">
        <f t="shared" si="2"/>
        <v>0.49913999999999997</v>
      </c>
      <c r="N31" s="22">
        <f t="shared" si="3"/>
        <v>0.33274000000000004</v>
      </c>
      <c r="O31" s="23">
        <f t="shared" si="4"/>
        <v>1.0311000000000001</v>
      </c>
      <c r="P31" s="6" t="s">
        <v>33</v>
      </c>
    </row>
    <row r="32" spans="1:16" x14ac:dyDescent="0.3">
      <c r="A32" s="5">
        <v>9</v>
      </c>
      <c r="B32" s="2" t="s">
        <v>4</v>
      </c>
      <c r="C32" s="6" t="s">
        <v>8</v>
      </c>
      <c r="D32" s="6" t="s">
        <v>49</v>
      </c>
      <c r="E32" s="6" t="s">
        <v>32</v>
      </c>
      <c r="F32" s="6">
        <v>30</v>
      </c>
      <c r="G32" s="6">
        <v>49.5</v>
      </c>
      <c r="H32" s="6">
        <v>29.957999999999998</v>
      </c>
      <c r="I32" s="6">
        <v>49.643999999999998</v>
      </c>
      <c r="J32" s="6">
        <v>113.441</v>
      </c>
      <c r="K32" s="22">
        <f t="shared" si="0"/>
        <v>0.2</v>
      </c>
      <c r="L32" s="22">
        <f t="shared" si="1"/>
        <v>0.33</v>
      </c>
      <c r="M32" s="22">
        <f t="shared" si="2"/>
        <v>0.19971999999999998</v>
      </c>
      <c r="N32" s="22">
        <f t="shared" si="3"/>
        <v>0.33095999999999998</v>
      </c>
      <c r="O32" s="23">
        <f t="shared" si="4"/>
        <v>1.0312818181818182</v>
      </c>
      <c r="P32" s="6" t="s">
        <v>33</v>
      </c>
    </row>
    <row r="33" spans="1:16" ht="15" thickBot="1" x14ac:dyDescent="0.35">
      <c r="A33" s="7">
        <v>10</v>
      </c>
      <c r="B33" s="8" t="s">
        <v>4</v>
      </c>
      <c r="C33" s="9" t="s">
        <v>8</v>
      </c>
      <c r="D33" s="6" t="s">
        <v>51</v>
      </c>
      <c r="E33" s="6" t="s">
        <v>32</v>
      </c>
      <c r="F33" s="6">
        <v>15</v>
      </c>
      <c r="G33" s="6">
        <v>15</v>
      </c>
      <c r="H33" s="6">
        <v>14.933999999999999</v>
      </c>
      <c r="I33" s="6">
        <v>14.805999999999999</v>
      </c>
      <c r="J33" s="6">
        <v>111.636</v>
      </c>
      <c r="K33" s="22">
        <f t="shared" si="0"/>
        <v>0.1</v>
      </c>
      <c r="L33" s="22">
        <f t="shared" si="1"/>
        <v>0.1</v>
      </c>
      <c r="M33" s="22">
        <f t="shared" si="2"/>
        <v>9.9559999999999996E-2</v>
      </c>
      <c r="N33" s="22">
        <f t="shared" si="3"/>
        <v>9.8706666666666665E-2</v>
      </c>
      <c r="O33" s="23">
        <f t="shared" si="4"/>
        <v>1.0148727272727271</v>
      </c>
      <c r="P33" s="6" t="s">
        <v>33</v>
      </c>
    </row>
    <row r="34" spans="1:16" x14ac:dyDescent="0.3">
      <c r="A34" s="16">
        <v>6</v>
      </c>
      <c r="B34" s="18" t="s">
        <v>4</v>
      </c>
      <c r="C34" s="17" t="s">
        <v>9</v>
      </c>
      <c r="D34" s="6"/>
      <c r="E34" s="6" t="s">
        <v>32</v>
      </c>
      <c r="F34" s="6">
        <v>150</v>
      </c>
      <c r="G34" s="6">
        <v>34.200000000000003</v>
      </c>
      <c r="H34" s="6"/>
      <c r="I34" s="6"/>
      <c r="J34" s="6"/>
      <c r="K34" s="22">
        <f t="shared" si="0"/>
        <v>1</v>
      </c>
      <c r="L34" s="22">
        <f t="shared" si="1"/>
        <v>0.22800000000000001</v>
      </c>
      <c r="M34" s="22">
        <f t="shared" si="2"/>
        <v>0</v>
      </c>
      <c r="N34" s="22">
        <f t="shared" si="3"/>
        <v>0</v>
      </c>
      <c r="O34" s="23">
        <f t="shared" si="4"/>
        <v>0</v>
      </c>
      <c r="P34" s="6"/>
    </row>
    <row r="35" spans="1:16" x14ac:dyDescent="0.3">
      <c r="A35" s="5">
        <v>7</v>
      </c>
      <c r="B35" s="2" t="s">
        <v>4</v>
      </c>
      <c r="C35" s="6" t="s">
        <v>9</v>
      </c>
      <c r="D35" s="6"/>
      <c r="E35" s="6" t="s">
        <v>32</v>
      </c>
      <c r="F35" s="6">
        <v>142.5</v>
      </c>
      <c r="G35" s="6">
        <v>49.5</v>
      </c>
      <c r="H35" s="6"/>
      <c r="I35" s="6"/>
      <c r="J35" s="6"/>
      <c r="K35" s="22">
        <f t="shared" si="0"/>
        <v>0.95</v>
      </c>
      <c r="L35" s="22">
        <f t="shared" si="1"/>
        <v>0.33</v>
      </c>
      <c r="M35" s="22">
        <f t="shared" si="2"/>
        <v>0</v>
      </c>
      <c r="N35" s="22">
        <f t="shared" si="3"/>
        <v>0</v>
      </c>
      <c r="O35" s="23">
        <f t="shared" si="4"/>
        <v>0</v>
      </c>
      <c r="P35" s="6"/>
    </row>
    <row r="36" spans="1:16" x14ac:dyDescent="0.3">
      <c r="A36" s="5">
        <v>8</v>
      </c>
      <c r="B36" s="2" t="s">
        <v>4</v>
      </c>
      <c r="C36" s="6" t="s">
        <v>9</v>
      </c>
      <c r="D36" s="6" t="s">
        <v>48</v>
      </c>
      <c r="E36" s="6" t="s">
        <v>32</v>
      </c>
      <c r="F36" s="6">
        <v>75</v>
      </c>
      <c r="G36" s="6">
        <v>49.5</v>
      </c>
      <c r="H36" s="6">
        <v>74.866</v>
      </c>
      <c r="I36" s="6">
        <v>49.915999999999997</v>
      </c>
      <c r="J36" s="6">
        <v>113.44199999999999</v>
      </c>
      <c r="K36" s="22">
        <f t="shared" si="0"/>
        <v>0.5</v>
      </c>
      <c r="L36" s="22">
        <f t="shared" si="1"/>
        <v>0.33</v>
      </c>
      <c r="M36" s="22">
        <f t="shared" si="2"/>
        <v>0.49910666666666664</v>
      </c>
      <c r="N36" s="22">
        <f t="shared" si="3"/>
        <v>0.33277333333333331</v>
      </c>
      <c r="O36" s="23">
        <f t="shared" si="4"/>
        <v>1.031290909090909</v>
      </c>
      <c r="P36" s="6" t="s">
        <v>33</v>
      </c>
    </row>
    <row r="37" spans="1:16" x14ac:dyDescent="0.3">
      <c r="A37" s="5">
        <v>9</v>
      </c>
      <c r="B37" s="2" t="s">
        <v>4</v>
      </c>
      <c r="C37" s="6" t="s">
        <v>9</v>
      </c>
      <c r="D37" s="6" t="s">
        <v>50</v>
      </c>
      <c r="E37" s="6" t="s">
        <v>32</v>
      </c>
      <c r="F37" s="6">
        <v>30</v>
      </c>
      <c r="G37" s="6">
        <v>49.5</v>
      </c>
      <c r="H37" s="6">
        <v>29.960999999999999</v>
      </c>
      <c r="I37" s="6">
        <v>50.247</v>
      </c>
      <c r="J37" s="6">
        <v>113.44199999999999</v>
      </c>
      <c r="K37" s="22">
        <f t="shared" si="0"/>
        <v>0.2</v>
      </c>
      <c r="L37" s="22">
        <f t="shared" si="1"/>
        <v>0.33</v>
      </c>
      <c r="M37" s="22">
        <f t="shared" si="2"/>
        <v>0.19974</v>
      </c>
      <c r="N37" s="22">
        <f t="shared" si="3"/>
        <v>0.33498</v>
      </c>
      <c r="O37" s="23">
        <f t="shared" si="4"/>
        <v>1.031290909090909</v>
      </c>
      <c r="P37" s="6" t="s">
        <v>33</v>
      </c>
    </row>
    <row r="38" spans="1:16" ht="15" thickBot="1" x14ac:dyDescent="0.35">
      <c r="A38" s="7">
        <v>10</v>
      </c>
      <c r="B38" s="8" t="s">
        <v>4</v>
      </c>
      <c r="C38" s="9" t="s">
        <v>9</v>
      </c>
      <c r="D38" s="6" t="s">
        <v>52</v>
      </c>
      <c r="E38" s="6" t="s">
        <v>32</v>
      </c>
      <c r="F38" s="6">
        <v>15</v>
      </c>
      <c r="G38" s="6">
        <v>15</v>
      </c>
      <c r="H38" s="6">
        <v>14.939</v>
      </c>
      <c r="I38" s="6">
        <v>14.89</v>
      </c>
      <c r="J38" s="6">
        <v>111.621</v>
      </c>
      <c r="K38" s="22">
        <f t="shared" si="0"/>
        <v>0.1</v>
      </c>
      <c r="L38" s="22">
        <f t="shared" si="1"/>
        <v>0.1</v>
      </c>
      <c r="M38" s="22">
        <f t="shared" si="2"/>
        <v>9.9593333333333339E-2</v>
      </c>
      <c r="N38" s="22">
        <f t="shared" si="3"/>
        <v>9.926666666666667E-2</v>
      </c>
      <c r="O38" s="23">
        <f t="shared" si="4"/>
        <v>1.0147363636363635</v>
      </c>
      <c r="P38" s="6" t="s">
        <v>33</v>
      </c>
    </row>
    <row r="42" spans="1:16" x14ac:dyDescent="0.3">
      <c r="A42" s="24" t="s">
        <v>54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x14ac:dyDescent="0.3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6" x14ac:dyDescent="0.3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6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50" spans="1:10" x14ac:dyDescent="0.3">
      <c r="A50" t="s">
        <v>30</v>
      </c>
    </row>
    <row r="52" spans="1:10" ht="15" thickBot="1" x14ac:dyDescent="0.35"/>
    <row r="53" spans="1:10" x14ac:dyDescent="0.3">
      <c r="A53" s="25" t="s">
        <v>21</v>
      </c>
      <c r="B53" s="26"/>
      <c r="C53" s="3" t="s">
        <v>22</v>
      </c>
      <c r="D53" s="3" t="s">
        <v>23</v>
      </c>
      <c r="E53" s="4" t="s">
        <v>24</v>
      </c>
      <c r="F53" s="1"/>
      <c r="G53" s="1"/>
      <c r="H53" s="1"/>
      <c r="I53" s="1"/>
      <c r="J53" s="1"/>
    </row>
    <row r="54" spans="1:10" ht="15" thickBot="1" x14ac:dyDescent="0.35">
      <c r="A54" s="27"/>
      <c r="B54" s="28"/>
      <c r="C54" s="8"/>
      <c r="D54" s="8" t="s">
        <v>34</v>
      </c>
      <c r="E54" s="9"/>
    </row>
  </sheetData>
  <mergeCells count="2">
    <mergeCell ref="A42:P48"/>
    <mergeCell ref="A53:B5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9C23-8F89-4032-B41A-779AB546BEA2}">
  <dimension ref="A1:C2"/>
  <sheetViews>
    <sheetView tabSelected="1" zoomScale="70" zoomScaleNormal="70" workbookViewId="0">
      <selection activeCell="V29" sqref="V29"/>
    </sheetView>
  </sheetViews>
  <sheetFormatPr baseColWidth="10" defaultColWidth="11.44140625" defaultRowHeight="14.4" x14ac:dyDescent="0.3"/>
  <cols>
    <col min="1" max="1" width="18.6640625" customWidth="1"/>
  </cols>
  <sheetData>
    <row r="1" spans="1:3" ht="61.95" customHeight="1" x14ac:dyDescent="0.3">
      <c r="C1" s="12" t="s">
        <v>55</v>
      </c>
    </row>
    <row r="2" spans="1:3" x14ac:dyDescent="0.3">
      <c r="A2" s="11" t="s">
        <v>12</v>
      </c>
      <c r="B2" t="s">
        <v>13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30338234F8D49940B4277FC9D5EEB" ma:contentTypeVersion="21" ma:contentTypeDescription="Create a new document." ma:contentTypeScope="" ma:versionID="6078d3e62eb847a2ea63e7c3dfd05f13">
  <xsd:schema xmlns:xsd="http://www.w3.org/2001/XMLSchema" xmlns:xs="http://www.w3.org/2001/XMLSchema" xmlns:p="http://schemas.microsoft.com/office/2006/metadata/properties" xmlns:ns2="f29cebcc-7149-4a5f-846d-3404ab5702c5" xmlns:ns3="fa5d16ef-25ee-4f45-8ae9-079632e3db26" targetNamespace="http://schemas.microsoft.com/office/2006/metadata/properties" ma:root="true" ma:fieldsID="634e003dc3026a6b3f466485869d802c" ns2:_="" ns3:_="">
    <xsd:import namespace="f29cebcc-7149-4a5f-846d-3404ab5702c5"/>
    <xsd:import namespace="fa5d16ef-25ee-4f45-8ae9-079632e3db26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0" minOccurs="0"/>
                <xsd:element ref="ns2:lcf76f155ced4ddcb4097134ff3c332f1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cebcc-7149-4a5f-846d-3404ab5702c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0" ma:index="16" nillable="true" ma:displayName="Etiquetas de imagen_0" ma:hidden="true" ma:internalName="lcf76f155ced4ddcb4097134ff3c332f0" ma:readOnly="false">
      <xsd:simpleType>
        <xsd:restriction base="dms:Note"/>
      </xsd:simpleType>
    </xsd:element>
    <xsd:element name="lcf76f155ced4ddcb4097134ff3c332f1" ma:index="17" nillable="true" ma:displayName="Etiquetas de imagen_0" ma:hidden="true" ma:internalName="lcf76f155ced4ddcb4097134ff3c332f1" ma:readOnly="false">
      <xsd:simpleType>
        <xsd:restriction base="dms:Note"/>
      </xsd:simpleType>
    </xsd:element>
    <xsd:element name="lcf76f155ced4ddcb4097134ff3c332f2" ma:index="18" nillable="true" ma:displayName="Etiquetas de imagen_0" ma:hidden="true" ma:internalName="lcf76f155ced4ddcb4097134ff3c332f2" ma:readOnly="fals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c8f7988-e7e4-47d9-940c-be1bb0ad8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d16ef-25ee-4f45-8ae9-079632e3db2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dde1372-8f89-4d26-b1f4-5a6bbe96abde}" ma:internalName="TaxCatchAll" ma:showField="CatchAllData" ma:web="fa5d16ef-25ee-4f45-8ae9-079632e3db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s xmlns="f29cebcc-7149-4a5f-846d-3404ab5702c5" xsi:nil="true"/>
    <MigrationWizId xmlns="f29cebcc-7149-4a5f-846d-3404ab5702c5" xsi:nil="true"/>
    <lcf76f155ced4ddcb4097134ff3c332f2 xmlns="f29cebcc-7149-4a5f-846d-3404ab5702c5" xsi:nil="true"/>
    <lcf76f155ced4ddcb4097134ff3c332f1 xmlns="f29cebcc-7149-4a5f-846d-3404ab5702c5" xsi:nil="true"/>
    <lcf76f155ced4ddcb4097134ff3c332f0 xmlns="f29cebcc-7149-4a5f-846d-3404ab5702c5" xsi:nil="true"/>
    <TaxCatchAll xmlns="fa5d16ef-25ee-4f45-8ae9-079632e3db26" xsi:nil="true"/>
    <MigrationWizIdVersion xmlns="f29cebcc-7149-4a5f-846d-3404ab5702c5" xsi:nil="true"/>
    <lcf76f155ced4ddcb4097134ff3c332f xmlns="f29cebcc-7149-4a5f-846d-3404ab5702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477AC8-71DB-479C-BB23-54483ABFF2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9cebcc-7149-4a5f-846d-3404ab5702c5"/>
    <ds:schemaRef ds:uri="fa5d16ef-25ee-4f45-8ae9-079632e3d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32C37F-7E91-45FC-9ED1-E12A0568C1ED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ffe2c084-32f0-4844-b290-24a06f54aa64"/>
    <ds:schemaRef ds:uri="http://purl.org/dc/terms/"/>
    <ds:schemaRef ds:uri="f29cebcc-7149-4a5f-846d-3404ab5702c5"/>
    <ds:schemaRef ds:uri="fa5d16ef-25ee-4f45-8ae9-079632e3db26"/>
  </ds:schemaRefs>
</ds:datastoreItem>
</file>

<file path=customXml/itemProps3.xml><?xml version="1.0" encoding="utf-8"?>
<ds:datastoreItem xmlns:ds="http://schemas.openxmlformats.org/officeDocument/2006/customXml" ds:itemID="{B534D763-BD77-4967-BFF4-9D1D345366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Curva de capacidad preliminar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NEBY JENNYFER CASTRILLON GUTIERREZ</dc:creator>
  <cp:lastModifiedBy>Augusto Depetris</cp:lastModifiedBy>
  <dcterms:created xsi:type="dcterms:W3CDTF">2019-09-16T14:16:40Z</dcterms:created>
  <dcterms:modified xsi:type="dcterms:W3CDTF">2024-06-14T18:35:49Z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0x01010048A30338234F8D49940B4277FC9D5EEB</vt:lpwstr>
  </property>
  <property fmtid="{D5CDD505-2E9C-101B-9397-08002B2CF9AE}" pid="3" name="MediaServiceImageTags">
    <vt:lpwstr/>
  </property>
</Properties>
</file>