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D7D0F00C-BFA2-4AEB-98AE-B483B579B2C6}" xr6:coauthVersionLast="47" xr6:coauthVersionMax="47" xr10:uidLastSave="{00000000-0000-0000-0000-000000000000}"/>
  <bookViews>
    <workbookView xWindow="1778" yWindow="1778" windowWidth="16875" windowHeight="10522" xr2:uid="{C18005DF-F42C-4457-93FF-38D425B9E844}"/>
  </bookViews>
  <sheets>
    <sheet name="Datos" sheetId="1" r:id="rId1"/>
    <sheet name="Curva de capacidad prelimin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O50" i="1" l="1"/>
  <c r="O49" i="1"/>
  <c r="O45" i="1"/>
  <c r="O44" i="1"/>
  <c r="O43" i="1"/>
  <c r="O42" i="1"/>
  <c r="O41" i="1"/>
  <c r="O40" i="1"/>
  <c r="O39" i="1"/>
  <c r="O38" i="1"/>
  <c r="O37" i="1"/>
  <c r="O36" i="1"/>
  <c r="O35" i="1"/>
  <c r="O31" i="1"/>
  <c r="O30" i="1"/>
  <c r="O29" i="1"/>
  <c r="O26" i="1"/>
  <c r="O25" i="1"/>
  <c r="O24" i="1"/>
  <c r="O23" i="1"/>
  <c r="O22" i="1"/>
  <c r="O21" i="1"/>
  <c r="O20" i="1"/>
  <c r="O19" i="1"/>
  <c r="O18" i="1"/>
  <c r="O17" i="1"/>
  <c r="O16" i="1"/>
  <c r="O12" i="1"/>
  <c r="O11" i="1"/>
  <c r="O10" i="1"/>
  <c r="O9" i="1"/>
  <c r="N50" i="1"/>
  <c r="N49" i="1"/>
  <c r="N45" i="1"/>
  <c r="N44" i="1"/>
  <c r="N43" i="1"/>
  <c r="N42" i="1"/>
  <c r="N41" i="1"/>
  <c r="N40" i="1"/>
  <c r="N39" i="1"/>
  <c r="N38" i="1"/>
  <c r="N37" i="1"/>
  <c r="N36" i="1"/>
  <c r="N35" i="1"/>
  <c r="N31" i="1"/>
  <c r="N30" i="1"/>
  <c r="N29" i="1"/>
  <c r="N26" i="1"/>
  <c r="N25" i="1"/>
  <c r="N24" i="1"/>
  <c r="N23" i="1"/>
  <c r="N22" i="1"/>
  <c r="N21" i="1"/>
  <c r="N20" i="1"/>
  <c r="N19" i="1"/>
  <c r="N18" i="1"/>
  <c r="N17" i="1"/>
  <c r="N16" i="1"/>
  <c r="N12" i="1"/>
  <c r="N11" i="1"/>
  <c r="N10" i="1"/>
  <c r="N9" i="1"/>
  <c r="M50" i="1"/>
  <c r="M49" i="1"/>
  <c r="M45" i="1"/>
  <c r="M44" i="1"/>
  <c r="M43" i="1"/>
  <c r="M42" i="1"/>
  <c r="M41" i="1"/>
  <c r="M40" i="1"/>
  <c r="M39" i="1"/>
  <c r="M38" i="1"/>
  <c r="M37" i="1"/>
  <c r="M36" i="1"/>
  <c r="M35" i="1"/>
  <c r="M31" i="1"/>
  <c r="M30" i="1"/>
  <c r="M29" i="1"/>
  <c r="M26" i="1"/>
  <c r="M25" i="1"/>
  <c r="M24" i="1"/>
  <c r="M23" i="1"/>
  <c r="M22" i="1"/>
  <c r="M21" i="1"/>
  <c r="M20" i="1"/>
  <c r="M19" i="1"/>
  <c r="M18" i="1"/>
  <c r="M17" i="1"/>
  <c r="M16" i="1"/>
  <c r="M12" i="1"/>
  <c r="M11" i="1"/>
  <c r="M10" i="1"/>
  <c r="M9" i="1"/>
</calcChain>
</file>

<file path=xl/sharedStrings.xml><?xml version="1.0" encoding="utf-8"?>
<sst xmlns="http://schemas.openxmlformats.org/spreadsheetml/2006/main" count="161" uniqueCount="41">
  <si>
    <t>Fecha de las pruebas</t>
  </si>
  <si>
    <t>Nombre de la planta</t>
  </si>
  <si>
    <t>Punto</t>
  </si>
  <si>
    <t>Región</t>
  </si>
  <si>
    <t>Entrega de potencia reactiva</t>
  </si>
  <si>
    <t>Absorción de potencia reactiva</t>
  </si>
  <si>
    <t>Modo de control</t>
  </si>
  <si>
    <t>Tensión</t>
  </si>
  <si>
    <t>Potencia reactiva</t>
  </si>
  <si>
    <t>Factor de potencia</t>
  </si>
  <si>
    <t>Tiempo en el punto</t>
  </si>
  <si>
    <t>Causa del límite obtenido</t>
  </si>
  <si>
    <t>Comentarios adicionales</t>
  </si>
  <si>
    <t>Descripción:</t>
  </si>
  <si>
    <t>En esta hoja se incluye la curva de carga esperada vs. la obtenida durante la prueba</t>
  </si>
  <si>
    <t>En esta hoja se reportan los puntos obtenidos durante la prueba considerando los diferentes modos de control</t>
  </si>
  <si>
    <t>Hora en el que se alcanza el punto</t>
  </si>
  <si>
    <t>P esperado (MW)*</t>
  </si>
  <si>
    <t>Q esperado (MVAR)*</t>
  </si>
  <si>
    <t>P medido (MW)*</t>
  </si>
  <si>
    <t>Q medido (MVAR)*</t>
  </si>
  <si>
    <t>Tensión (kV)*</t>
  </si>
  <si>
    <t>Cancelación de pruebas</t>
  </si>
  <si>
    <t>Si</t>
  </si>
  <si>
    <t>No</t>
  </si>
  <si>
    <t>Justificación</t>
  </si>
  <si>
    <t>P esperado (p.u)*</t>
  </si>
  <si>
    <t>Q esperado (p.u)*</t>
  </si>
  <si>
    <t>P medido (p.u)*</t>
  </si>
  <si>
    <t>Q medido (p.u)*</t>
  </si>
  <si>
    <t>Tensión (p.u)*</t>
  </si>
  <si>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Todos los puntos se deben reportar medidos en el punto donde se verifica la curva según el Artículo 4 del presente Acuerdo</t>
    </r>
  </si>
  <si>
    <t>ANEXO 2 ACUERDO 1833</t>
  </si>
  <si>
    <t>Q = 0</t>
  </si>
  <si>
    <t>Se alcanzó el punto sin un límite o alarma explícito</t>
  </si>
  <si>
    <t>Punto alcanzado durante la operación de la planta en control Q</t>
  </si>
  <si>
    <t>22 y 23 de mayo de 2024</t>
  </si>
  <si>
    <t>Cotrol factor de potencia</t>
  </si>
  <si>
    <t>Cotrol de tensión</t>
  </si>
  <si>
    <t>Cotrol de reactivo</t>
  </si>
  <si>
    <t>Bosques del Bolivar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</si>
</sst>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2" fontId="0" fillId="0" borderId="3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8" xfId="0" applyFill="1" applyBorder="1"/>
    <xf numFmtId="164" fontId="0" fillId="0" borderId="13" xfId="0" applyNumberFormat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1518556</xdr:colOff>
      <xdr:row>0</xdr:row>
      <xdr:rowOff>837106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DB4C3-CCE4-D84E-8229-464CBF06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1378856" cy="837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7256</xdr:colOff>
      <xdr:row>1</xdr:row>
      <xdr:rowOff>49706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24BD8-9742-AA41-961E-EFB98B9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78856" cy="837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9</xdr:col>
      <xdr:colOff>549216</xdr:colOff>
      <xdr:row>28</xdr:row>
      <xdr:rowOff>87255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37626E2-02DE-6200-A62A-DBD61FF6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059" y="1546412"/>
          <a:ext cx="6645216" cy="44687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19</xdr:col>
      <xdr:colOff>549216</xdr:colOff>
      <xdr:row>28</xdr:row>
      <xdr:rowOff>87255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862369A-F86E-9A8B-A6EB-6176AE02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5059" y="1546412"/>
          <a:ext cx="6645216" cy="446875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29</xdr:col>
      <xdr:colOff>549216</xdr:colOff>
      <xdr:row>28</xdr:row>
      <xdr:rowOff>87255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6D648FE-E75A-C8C2-D655-4E57B6CE7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95059" y="1546412"/>
          <a:ext cx="6645216" cy="446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BB6-6176-4BC7-B5BF-3DE1BE29470E}">
  <dimension ref="A1:P65"/>
  <sheetViews>
    <sheetView tabSelected="1" topLeftCell="A11" zoomScale="55" zoomScaleNormal="55" workbookViewId="0">
      <selection activeCell="A8" sqref="A8"/>
    </sheetView>
  </sheetViews>
  <sheetFormatPr baseColWidth="10" defaultRowHeight="14.25" x14ac:dyDescent="0.45"/>
  <cols>
    <col min="1" max="1" width="23.86328125" customWidth="1"/>
    <col min="2" max="2" width="28.3984375" bestFit="1" customWidth="1"/>
    <col min="3" max="3" width="17.3984375" bestFit="1" customWidth="1"/>
    <col min="4" max="4" width="31.3984375" bestFit="1" customWidth="1"/>
    <col min="5" max="10" width="18.3984375" customWidth="1"/>
    <col min="11" max="11" width="17.73046875" bestFit="1" customWidth="1"/>
    <col min="12" max="12" width="18.73046875" bestFit="1" customWidth="1"/>
    <col min="13" max="13" width="16.73046875" bestFit="1" customWidth="1"/>
    <col min="14" max="14" width="18.73046875" bestFit="1" customWidth="1"/>
    <col min="15" max="15" width="18.73046875" customWidth="1"/>
    <col min="16" max="16" width="61" bestFit="1" customWidth="1"/>
  </cols>
  <sheetData>
    <row r="1" spans="1:16" ht="74.099999999999994" customHeight="1" x14ac:dyDescent="0.45">
      <c r="B1" s="11" t="s">
        <v>32</v>
      </c>
    </row>
    <row r="2" spans="1:16" x14ac:dyDescent="0.45">
      <c r="A2" s="10" t="s">
        <v>13</v>
      </c>
      <c r="B2" t="s">
        <v>15</v>
      </c>
    </row>
    <row r="4" spans="1:16" x14ac:dyDescent="0.45">
      <c r="A4" s="10" t="s">
        <v>1</v>
      </c>
      <c r="B4" t="s">
        <v>40</v>
      </c>
    </row>
    <row r="5" spans="1:16" x14ac:dyDescent="0.45">
      <c r="A5" s="10" t="s">
        <v>0</v>
      </c>
      <c r="B5" t="s">
        <v>36</v>
      </c>
    </row>
    <row r="7" spans="1:16" ht="14.65" thickBot="1" x14ac:dyDescent="0.5"/>
    <row r="8" spans="1:16" x14ac:dyDescent="0.45">
      <c r="A8" s="12" t="s">
        <v>2</v>
      </c>
      <c r="B8" s="13" t="s">
        <v>3</v>
      </c>
      <c r="C8" s="13" t="s">
        <v>6</v>
      </c>
      <c r="D8" s="13" t="s">
        <v>16</v>
      </c>
      <c r="E8" s="13" t="s">
        <v>10</v>
      </c>
      <c r="F8" s="13" t="s">
        <v>17</v>
      </c>
      <c r="G8" s="13" t="s">
        <v>18</v>
      </c>
      <c r="H8" s="13" t="s">
        <v>19</v>
      </c>
      <c r="I8" s="13" t="s">
        <v>20</v>
      </c>
      <c r="J8" s="14" t="s">
        <v>21</v>
      </c>
      <c r="K8" s="13" t="s">
        <v>26</v>
      </c>
      <c r="L8" s="13" t="s">
        <v>27</v>
      </c>
      <c r="M8" s="13" t="s">
        <v>28</v>
      </c>
      <c r="N8" s="13" t="s">
        <v>29</v>
      </c>
      <c r="O8" s="14" t="s">
        <v>30</v>
      </c>
      <c r="P8" s="15" t="s">
        <v>11</v>
      </c>
    </row>
    <row r="9" spans="1:16" x14ac:dyDescent="0.45">
      <c r="A9" s="5">
        <v>1</v>
      </c>
      <c r="B9" s="2" t="s">
        <v>33</v>
      </c>
      <c r="C9" s="2" t="s">
        <v>7</v>
      </c>
      <c r="D9" s="23">
        <v>45435.666666666664</v>
      </c>
      <c r="E9" s="16">
        <v>5</v>
      </c>
      <c r="F9" s="19">
        <v>1.99</v>
      </c>
      <c r="G9" s="19">
        <v>0</v>
      </c>
      <c r="H9" s="19">
        <v>1.99</v>
      </c>
      <c r="I9" s="19">
        <v>-2E-3</v>
      </c>
      <c r="J9" s="19">
        <v>114.523</v>
      </c>
      <c r="K9" s="19">
        <v>0.1</v>
      </c>
      <c r="L9" s="19">
        <v>0</v>
      </c>
      <c r="M9" s="19">
        <f>+H9/19.9</f>
        <v>0.1</v>
      </c>
      <c r="N9" s="19">
        <f t="shared" ref="N9:N12" si="0">+I9/19.9</f>
        <v>-1.0050251256281409E-4</v>
      </c>
      <c r="O9" s="28">
        <f>+J9/115</f>
        <v>0.99585217391304348</v>
      </c>
      <c r="P9" s="20" t="s">
        <v>34</v>
      </c>
    </row>
    <row r="10" spans="1:16" x14ac:dyDescent="0.45">
      <c r="A10" s="5">
        <v>2</v>
      </c>
      <c r="B10" s="2" t="s">
        <v>5</v>
      </c>
      <c r="C10" s="2" t="s">
        <v>7</v>
      </c>
      <c r="D10" s="23">
        <v>45435.6875</v>
      </c>
      <c r="E10" s="16">
        <v>5</v>
      </c>
      <c r="F10" s="19">
        <v>1.99</v>
      </c>
      <c r="G10" s="19">
        <v>-1.99</v>
      </c>
      <c r="H10" s="19">
        <v>1.989952573146333</v>
      </c>
      <c r="I10" s="19">
        <v>-1.9899673074436379</v>
      </c>
      <c r="J10" s="19">
        <v>114.63540057598006</v>
      </c>
      <c r="K10" s="19">
        <v>0.1</v>
      </c>
      <c r="L10" s="19">
        <v>-0.1</v>
      </c>
      <c r="M10" s="19">
        <f t="shared" ref="M10:M12" si="1">+H10/19.9</f>
        <v>9.9997616741021769E-2</v>
      </c>
      <c r="N10" s="19">
        <f t="shared" si="0"/>
        <v>-9.9998357157971757E-2</v>
      </c>
      <c r="O10" s="28">
        <f t="shared" ref="O10:O12" si="2">+J10/115</f>
        <v>0.99682957022591356</v>
      </c>
      <c r="P10" s="20" t="s">
        <v>34</v>
      </c>
    </row>
    <row r="11" spans="1:16" x14ac:dyDescent="0.45">
      <c r="A11" s="5">
        <v>3</v>
      </c>
      <c r="B11" s="2" t="s">
        <v>5</v>
      </c>
      <c r="C11" s="2" t="s">
        <v>7</v>
      </c>
      <c r="D11" s="23">
        <v>45435.45208333333</v>
      </c>
      <c r="E11" s="16">
        <v>5</v>
      </c>
      <c r="F11" s="19">
        <v>3.98</v>
      </c>
      <c r="G11" s="19">
        <v>-6.5670000000000002</v>
      </c>
      <c r="H11" s="19">
        <v>3.9835120000000002</v>
      </c>
      <c r="I11" s="19">
        <v>-6.580370000000018</v>
      </c>
      <c r="J11" s="19">
        <v>114.7560415555557</v>
      </c>
      <c r="K11" s="19">
        <v>0.2</v>
      </c>
      <c r="L11" s="19">
        <v>-0.33</v>
      </c>
      <c r="M11" s="19">
        <f t="shared" si="1"/>
        <v>0.20017648241206032</v>
      </c>
      <c r="N11" s="19">
        <f t="shared" si="0"/>
        <v>-0.33067185929648335</v>
      </c>
      <c r="O11" s="28">
        <f t="shared" si="2"/>
        <v>0.99787862222222345</v>
      </c>
      <c r="P11" s="20" t="s">
        <v>34</v>
      </c>
    </row>
    <row r="12" spans="1:16" x14ac:dyDescent="0.45">
      <c r="A12" s="5">
        <v>4</v>
      </c>
      <c r="B12" s="2" t="s">
        <v>5</v>
      </c>
      <c r="C12" s="2" t="s">
        <v>7</v>
      </c>
      <c r="D12" s="23">
        <v>45437.444444444445</v>
      </c>
      <c r="E12" s="16">
        <v>5</v>
      </c>
      <c r="F12" s="19">
        <v>11.343</v>
      </c>
      <c r="G12" s="19">
        <v>-6.5670000000000002</v>
      </c>
      <c r="H12" s="19">
        <v>11.343011755390643</v>
      </c>
      <c r="I12" s="19">
        <v>-6.5670645437811999</v>
      </c>
      <c r="J12" s="19">
        <v>114.81233280318524</v>
      </c>
      <c r="K12" s="19">
        <v>0.57000000000000006</v>
      </c>
      <c r="L12" s="19">
        <v>-0.33</v>
      </c>
      <c r="M12" s="19">
        <f t="shared" si="1"/>
        <v>0.5700005907231479</v>
      </c>
      <c r="N12" s="19">
        <f t="shared" si="0"/>
        <v>-0.3300032434060905</v>
      </c>
      <c r="O12" s="28">
        <f t="shared" si="2"/>
        <v>0.99836811133204562</v>
      </c>
      <c r="P12" s="20" t="s">
        <v>34</v>
      </c>
    </row>
    <row r="13" spans="1:16" x14ac:dyDescent="0.45">
      <c r="A13" s="5">
        <v>5</v>
      </c>
      <c r="B13" s="2" t="s">
        <v>5</v>
      </c>
      <c r="C13" s="2" t="s">
        <v>7</v>
      </c>
      <c r="D13" s="23"/>
      <c r="E13" s="16"/>
      <c r="F13" s="19">
        <v>18.905000000000001</v>
      </c>
      <c r="G13" s="19">
        <v>-6.5670000000000002</v>
      </c>
      <c r="H13" s="26"/>
      <c r="I13" s="26"/>
      <c r="J13" s="26"/>
      <c r="K13" s="26"/>
      <c r="L13" s="26">
        <v>-0.33</v>
      </c>
      <c r="M13" s="26"/>
      <c r="N13" s="26"/>
      <c r="O13" s="29"/>
      <c r="P13" s="27" t="s">
        <v>35</v>
      </c>
    </row>
    <row r="14" spans="1:16" x14ac:dyDescent="0.45">
      <c r="A14" s="5">
        <v>6</v>
      </c>
      <c r="B14" s="2" t="s">
        <v>5</v>
      </c>
      <c r="C14" s="2" t="s">
        <v>7</v>
      </c>
      <c r="D14" s="23"/>
      <c r="E14" s="16"/>
      <c r="F14" s="19">
        <v>19.899999999999999</v>
      </c>
      <c r="G14" s="19">
        <v>-4.5369999999999999</v>
      </c>
      <c r="H14" s="26"/>
      <c r="I14" s="26"/>
      <c r="J14" s="26"/>
      <c r="K14" s="26"/>
      <c r="L14" s="26">
        <v>-0.22798994974874373</v>
      </c>
      <c r="M14" s="26"/>
      <c r="N14" s="26"/>
      <c r="O14" s="29"/>
      <c r="P14" s="27" t="s">
        <v>35</v>
      </c>
    </row>
    <row r="15" spans="1:16" x14ac:dyDescent="0.45">
      <c r="A15" s="5">
        <v>7</v>
      </c>
      <c r="B15" s="2" t="s">
        <v>4</v>
      </c>
      <c r="C15" s="2" t="s">
        <v>7</v>
      </c>
      <c r="D15" s="23">
        <v>45435.680555555555</v>
      </c>
      <c r="E15" s="16">
        <v>5</v>
      </c>
      <c r="F15" s="19">
        <v>1.99</v>
      </c>
      <c r="G15" s="19">
        <v>1.99</v>
      </c>
      <c r="H15" s="19">
        <v>1.9899784769919919</v>
      </c>
      <c r="I15" s="19">
        <v>1.990001615780445</v>
      </c>
      <c r="J15" s="19">
        <v>114.82790132782431</v>
      </c>
      <c r="K15" s="19">
        <v>0.1</v>
      </c>
      <c r="L15" s="19">
        <v>0.1</v>
      </c>
      <c r="M15" s="19">
        <f t="shared" ref="M15" si="3">+H15/19.9</f>
        <v>9.9998918441808651E-2</v>
      </c>
      <c r="N15" s="19">
        <f t="shared" ref="N15" si="4">+I15/19.9</f>
        <v>0.10000008119499725</v>
      </c>
      <c r="O15" s="28">
        <f t="shared" ref="O15" si="5">+J15/115</f>
        <v>0.99850348980716785</v>
      </c>
      <c r="P15" s="20" t="s">
        <v>34</v>
      </c>
    </row>
    <row r="16" spans="1:16" x14ac:dyDescent="0.45">
      <c r="A16" s="5">
        <v>1</v>
      </c>
      <c r="B16" s="2" t="s">
        <v>33</v>
      </c>
      <c r="C16" s="2" t="s">
        <v>8</v>
      </c>
      <c r="D16" s="23">
        <v>45435.670138888883</v>
      </c>
      <c r="E16" s="16">
        <v>1</v>
      </c>
      <c r="F16" s="19">
        <v>1.99</v>
      </c>
      <c r="G16" s="19">
        <v>0</v>
      </c>
      <c r="H16" s="19">
        <v>1.9899968290267103</v>
      </c>
      <c r="I16" s="19">
        <v>-5.3030244018582677E-4</v>
      </c>
      <c r="J16" s="19">
        <v>114.46885807748416</v>
      </c>
      <c r="K16" s="19">
        <v>0.1</v>
      </c>
      <c r="L16" s="19">
        <v>0</v>
      </c>
      <c r="M16" s="19">
        <f t="shared" ref="M16:M26" si="6">+H16/19.9</f>
        <v>9.9999840654608568E-2</v>
      </c>
      <c r="N16" s="19">
        <f t="shared" ref="N16:N26" si="7">+I16/19.9</f>
        <v>-2.6648363828433509E-5</v>
      </c>
      <c r="O16" s="28">
        <f t="shared" ref="O16:O26" si="8">+J16/115</f>
        <v>0.99538137458681875</v>
      </c>
      <c r="P16" s="20" t="s">
        <v>34</v>
      </c>
    </row>
    <row r="17" spans="1:16" x14ac:dyDescent="0.45">
      <c r="A17" s="5">
        <v>2</v>
      </c>
      <c r="B17" s="2" t="s">
        <v>5</v>
      </c>
      <c r="C17" s="2" t="s">
        <v>8</v>
      </c>
      <c r="D17" s="23">
        <v>45435.690972222219</v>
      </c>
      <c r="E17" s="16">
        <v>1</v>
      </c>
      <c r="F17" s="19">
        <v>1.99</v>
      </c>
      <c r="G17" s="19">
        <v>-1.99</v>
      </c>
      <c r="H17" s="19">
        <v>1.9898371422959977</v>
      </c>
      <c r="I17" s="19">
        <v>-1.9900372344034245</v>
      </c>
      <c r="J17" s="19">
        <v>114.7185791339449</v>
      </c>
      <c r="K17" s="19">
        <v>0.1</v>
      </c>
      <c r="L17" s="19">
        <v>-0.1</v>
      </c>
      <c r="M17" s="19">
        <f t="shared" si="6"/>
        <v>9.9991816195778793E-2</v>
      </c>
      <c r="N17" s="19">
        <f t="shared" si="7"/>
        <v>-0.10000187107554898</v>
      </c>
      <c r="O17" s="28">
        <f t="shared" si="8"/>
        <v>0.99755286203430349</v>
      </c>
      <c r="P17" s="20" t="s">
        <v>34</v>
      </c>
    </row>
    <row r="18" spans="1:16" x14ac:dyDescent="0.45">
      <c r="A18" s="5">
        <v>3</v>
      </c>
      <c r="B18" s="2" t="s">
        <v>5</v>
      </c>
      <c r="C18" s="2" t="s">
        <v>8</v>
      </c>
      <c r="D18" s="23">
        <v>45435.455555555549</v>
      </c>
      <c r="E18" s="16">
        <v>1</v>
      </c>
      <c r="F18" s="19">
        <v>3.98</v>
      </c>
      <c r="G18" s="19">
        <v>-6.5670000000000002</v>
      </c>
      <c r="H18" s="19">
        <v>3.9870000000000001</v>
      </c>
      <c r="I18" s="19">
        <v>-6.577</v>
      </c>
      <c r="J18" s="19">
        <v>114.56041555556</v>
      </c>
      <c r="K18" s="19">
        <v>0.2</v>
      </c>
      <c r="L18" s="19">
        <v>-0.33</v>
      </c>
      <c r="M18" s="19">
        <f t="shared" si="6"/>
        <v>0.20035175879396988</v>
      </c>
      <c r="N18" s="19">
        <f t="shared" si="7"/>
        <v>-0.3305025125628141</v>
      </c>
      <c r="O18" s="28">
        <f t="shared" si="8"/>
        <v>0.99617752657008696</v>
      </c>
      <c r="P18" s="20" t="s">
        <v>34</v>
      </c>
    </row>
    <row r="19" spans="1:16" x14ac:dyDescent="0.45">
      <c r="A19" s="5">
        <v>4</v>
      </c>
      <c r="B19" s="2" t="s">
        <v>5</v>
      </c>
      <c r="C19" s="2" t="s">
        <v>8</v>
      </c>
      <c r="D19" s="23">
        <v>45437.447916666664</v>
      </c>
      <c r="E19" s="16">
        <v>1</v>
      </c>
      <c r="F19" s="19">
        <v>11.343</v>
      </c>
      <c r="G19" s="19">
        <v>-6.5670000000000002</v>
      </c>
      <c r="H19" s="19">
        <v>11.34289608684351</v>
      </c>
      <c r="I19" s="19">
        <v>-6.5670411332445076</v>
      </c>
      <c r="J19" s="19">
        <v>114.69399729709275</v>
      </c>
      <c r="K19" s="19">
        <v>0.57000000000000006</v>
      </c>
      <c r="L19" s="19">
        <v>-0.33</v>
      </c>
      <c r="M19" s="19">
        <f t="shared" si="6"/>
        <v>0.56999477823334221</v>
      </c>
      <c r="N19" s="19">
        <f t="shared" si="7"/>
        <v>-0.33000206699721146</v>
      </c>
      <c r="O19" s="28">
        <f t="shared" si="8"/>
        <v>0.99733910693124128</v>
      </c>
      <c r="P19" s="20" t="s">
        <v>34</v>
      </c>
    </row>
    <row r="20" spans="1:16" x14ac:dyDescent="0.45">
      <c r="A20" s="5">
        <v>5</v>
      </c>
      <c r="B20" s="2" t="s">
        <v>5</v>
      </c>
      <c r="C20" s="2" t="s">
        <v>8</v>
      </c>
      <c r="D20" s="25">
        <v>45435.469444444447</v>
      </c>
      <c r="E20" s="16">
        <v>1</v>
      </c>
      <c r="F20" s="19">
        <v>18.905000000000001</v>
      </c>
      <c r="G20" s="19">
        <v>-6.5670000000000002</v>
      </c>
      <c r="H20" s="19">
        <v>18.905099969037671</v>
      </c>
      <c r="I20" s="19">
        <v>-6.5912720000000151</v>
      </c>
      <c r="J20" s="19">
        <v>114.6594689444446</v>
      </c>
      <c r="K20" s="19">
        <v>0.95000000000000018</v>
      </c>
      <c r="L20" s="19">
        <v>-0.33</v>
      </c>
      <c r="M20" s="19">
        <f t="shared" si="6"/>
        <v>0.95000502356973227</v>
      </c>
      <c r="N20" s="19">
        <f t="shared" si="7"/>
        <v>-0.33121969849246308</v>
      </c>
      <c r="O20" s="28">
        <f t="shared" si="8"/>
        <v>0.99703886038647471</v>
      </c>
      <c r="P20" s="6" t="s">
        <v>35</v>
      </c>
    </row>
    <row r="21" spans="1:16" x14ac:dyDescent="0.45">
      <c r="A21" s="5">
        <v>6</v>
      </c>
      <c r="B21" s="2" t="s">
        <v>5</v>
      </c>
      <c r="C21" s="2" t="s">
        <v>8</v>
      </c>
      <c r="D21" s="25">
        <v>45448.518750000003</v>
      </c>
      <c r="E21" s="16">
        <v>1</v>
      </c>
      <c r="F21" s="19">
        <v>19.899999999999999</v>
      </c>
      <c r="G21" s="19">
        <v>-4.5369999999999999</v>
      </c>
      <c r="H21" s="19">
        <v>19.899741340967513</v>
      </c>
      <c r="I21" s="19">
        <v>-4.5367113300929383</v>
      </c>
      <c r="J21" s="19">
        <v>115.52471410442796</v>
      </c>
      <c r="K21" s="19">
        <v>1</v>
      </c>
      <c r="L21" s="19">
        <v>-0.22798994974874373</v>
      </c>
      <c r="M21" s="19">
        <f t="shared" si="6"/>
        <v>0.99998700205866908</v>
      </c>
      <c r="N21" s="19">
        <f t="shared" si="7"/>
        <v>-0.22797544372326325</v>
      </c>
      <c r="O21" s="28">
        <f t="shared" si="8"/>
        <v>1.0045627313428518</v>
      </c>
      <c r="P21" s="6" t="s">
        <v>35</v>
      </c>
    </row>
    <row r="22" spans="1:16" x14ac:dyDescent="0.45">
      <c r="A22" s="5">
        <v>7</v>
      </c>
      <c r="B22" s="2" t="s">
        <v>4</v>
      </c>
      <c r="C22" s="2" t="s">
        <v>8</v>
      </c>
      <c r="D22" s="23">
        <v>45435.684027777774</v>
      </c>
      <c r="E22" s="16">
        <v>1</v>
      </c>
      <c r="F22" s="19">
        <v>1.99</v>
      </c>
      <c r="G22" s="19">
        <v>1.99</v>
      </c>
      <c r="H22" s="19">
        <v>1.9898797225735643</v>
      </c>
      <c r="I22" s="19">
        <v>1.9899478656000007</v>
      </c>
      <c r="J22" s="19">
        <v>114.88660554062317</v>
      </c>
      <c r="K22" s="19">
        <v>0.1</v>
      </c>
      <c r="L22" s="19">
        <v>0.1</v>
      </c>
      <c r="M22" s="19">
        <f>+H15/19.9</f>
        <v>9.9998918441808651E-2</v>
      </c>
      <c r="N22" s="19">
        <f>+I15/19.9</f>
        <v>0.10000008119499725</v>
      </c>
      <c r="O22" s="28">
        <f>+J15/115</f>
        <v>0.99850348980716785</v>
      </c>
      <c r="P22" s="20" t="s">
        <v>34</v>
      </c>
    </row>
    <row r="23" spans="1:16" x14ac:dyDescent="0.45">
      <c r="A23" s="5">
        <v>1</v>
      </c>
      <c r="B23" s="2" t="s">
        <v>33</v>
      </c>
      <c r="C23" s="2" t="s">
        <v>9</v>
      </c>
      <c r="D23" s="23">
        <v>45435.673611111102</v>
      </c>
      <c r="E23" s="16">
        <v>1</v>
      </c>
      <c r="F23" s="19">
        <v>1.99</v>
      </c>
      <c r="G23" s="19">
        <v>0</v>
      </c>
      <c r="H23" s="19">
        <v>1.9900384617856317</v>
      </c>
      <c r="I23" s="19">
        <v>3.2175620410489935E-4</v>
      </c>
      <c r="J23" s="19">
        <v>114.48788692813004</v>
      </c>
      <c r="K23" s="19">
        <v>0.1</v>
      </c>
      <c r="L23" s="19">
        <v>0</v>
      </c>
      <c r="M23" s="19">
        <f t="shared" si="6"/>
        <v>0.10000193275304682</v>
      </c>
      <c r="N23" s="19">
        <f t="shared" si="7"/>
        <v>1.6168653472608008E-5</v>
      </c>
      <c r="O23" s="28">
        <f t="shared" si="8"/>
        <v>0.99554684285330464</v>
      </c>
      <c r="P23" s="20" t="s">
        <v>34</v>
      </c>
    </row>
    <row r="24" spans="1:16" x14ac:dyDescent="0.45">
      <c r="A24" s="5">
        <v>2</v>
      </c>
      <c r="B24" s="2" t="s">
        <v>5</v>
      </c>
      <c r="C24" s="2" t="s">
        <v>9</v>
      </c>
      <c r="D24" s="23">
        <v>45435.694444444438</v>
      </c>
      <c r="E24" s="16">
        <v>1</v>
      </c>
      <c r="F24" s="19">
        <v>1.99</v>
      </c>
      <c r="G24" s="19">
        <v>-1.99</v>
      </c>
      <c r="H24" s="19">
        <v>1.9898371422959977</v>
      </c>
      <c r="I24" s="19">
        <v>-1.9900372344034245</v>
      </c>
      <c r="J24" s="19">
        <v>114.765</v>
      </c>
      <c r="K24" s="19">
        <v>0.1</v>
      </c>
      <c r="L24" s="19">
        <v>-0.1</v>
      </c>
      <c r="M24" s="19">
        <f t="shared" si="6"/>
        <v>9.9991816195778793E-2</v>
      </c>
      <c r="N24" s="19">
        <f t="shared" si="7"/>
        <v>-0.10000187107554898</v>
      </c>
      <c r="O24" s="28">
        <f t="shared" si="8"/>
        <v>0.99795652173913041</v>
      </c>
      <c r="P24" s="20" t="s">
        <v>34</v>
      </c>
    </row>
    <row r="25" spans="1:16" x14ac:dyDescent="0.45">
      <c r="A25" s="5">
        <v>3</v>
      </c>
      <c r="B25" s="2" t="s">
        <v>5</v>
      </c>
      <c r="C25" s="2" t="s">
        <v>9</v>
      </c>
      <c r="D25" s="23">
        <v>45435.459027777768</v>
      </c>
      <c r="E25" s="16">
        <v>1</v>
      </c>
      <c r="F25" s="19">
        <v>3.98</v>
      </c>
      <c r="G25" s="19">
        <v>-6.5670000000000002</v>
      </c>
      <c r="H25" s="19">
        <v>3.9870449999999984</v>
      </c>
      <c r="I25" s="19">
        <v>-6.5839999999999996</v>
      </c>
      <c r="J25" s="19">
        <v>114.74464583333329</v>
      </c>
      <c r="K25" s="19">
        <v>0.2</v>
      </c>
      <c r="L25" s="19">
        <v>-0.33</v>
      </c>
      <c r="M25" s="19">
        <f t="shared" si="6"/>
        <v>0.20035402010050243</v>
      </c>
      <c r="N25" s="19">
        <f t="shared" si="7"/>
        <v>-0.33085427135678391</v>
      </c>
      <c r="O25" s="28">
        <f t="shared" si="8"/>
        <v>0.99777952898550692</v>
      </c>
      <c r="P25" s="20" t="s">
        <v>34</v>
      </c>
    </row>
    <row r="26" spans="1:16" x14ac:dyDescent="0.45">
      <c r="A26" s="5">
        <v>4</v>
      </c>
      <c r="B26" s="2" t="s">
        <v>5</v>
      </c>
      <c r="C26" s="2" t="s">
        <v>9</v>
      </c>
      <c r="D26" s="23">
        <v>45437.451388888883</v>
      </c>
      <c r="E26" s="16">
        <v>1</v>
      </c>
      <c r="F26" s="19">
        <v>11.343</v>
      </c>
      <c r="G26" s="19">
        <v>-6.5670000000000002</v>
      </c>
      <c r="H26" s="19">
        <v>11.341824646078804</v>
      </c>
      <c r="I26" s="19">
        <v>-6.5670447561442415</v>
      </c>
      <c r="J26" s="19">
        <v>114.7219111931977</v>
      </c>
      <c r="K26" s="19">
        <v>0.57000000000000006</v>
      </c>
      <c r="L26" s="19">
        <v>-0.33</v>
      </c>
      <c r="M26" s="19">
        <f t="shared" si="6"/>
        <v>0.56994093698888459</v>
      </c>
      <c r="N26" s="19">
        <f t="shared" si="7"/>
        <v>-0.33000224905247449</v>
      </c>
      <c r="O26" s="28">
        <f t="shared" si="8"/>
        <v>0.99758183646258869</v>
      </c>
      <c r="P26" s="20" t="s">
        <v>34</v>
      </c>
    </row>
    <row r="27" spans="1:16" x14ac:dyDescent="0.45">
      <c r="A27" s="5">
        <v>5</v>
      </c>
      <c r="B27" s="2" t="s">
        <v>5</v>
      </c>
      <c r="C27" s="2" t="s">
        <v>9</v>
      </c>
      <c r="D27" s="23"/>
      <c r="E27" s="16"/>
      <c r="F27" s="19">
        <v>18.905000000000001</v>
      </c>
      <c r="G27" s="19">
        <v>-6.5670000000000002</v>
      </c>
      <c r="H27" s="26"/>
      <c r="I27" s="26"/>
      <c r="J27" s="26"/>
      <c r="K27" s="26"/>
      <c r="L27" s="26">
        <v>-0.33</v>
      </c>
      <c r="M27" s="26"/>
      <c r="N27" s="26"/>
      <c r="O27" s="29"/>
      <c r="P27" s="27" t="s">
        <v>35</v>
      </c>
    </row>
    <row r="28" spans="1:16" x14ac:dyDescent="0.45">
      <c r="A28" s="5">
        <v>6</v>
      </c>
      <c r="B28" s="2" t="s">
        <v>5</v>
      </c>
      <c r="C28" s="2" t="s">
        <v>9</v>
      </c>
      <c r="D28" s="23"/>
      <c r="E28" s="16"/>
      <c r="F28" s="19">
        <v>19.899999999999999</v>
      </c>
      <c r="G28" s="19">
        <v>-4.5369999999999999</v>
      </c>
      <c r="H28" s="26"/>
      <c r="I28" s="26"/>
      <c r="J28" s="26"/>
      <c r="K28" s="26"/>
      <c r="L28" s="26">
        <v>-0.22798994974874373</v>
      </c>
      <c r="M28" s="26"/>
      <c r="N28" s="26"/>
      <c r="O28" s="29"/>
      <c r="P28" s="27" t="s">
        <v>35</v>
      </c>
    </row>
    <row r="29" spans="1:16" x14ac:dyDescent="0.45">
      <c r="A29" s="5">
        <v>7</v>
      </c>
      <c r="B29" s="2" t="s">
        <v>4</v>
      </c>
      <c r="C29" s="2" t="s">
        <v>9</v>
      </c>
      <c r="D29" s="23">
        <v>45435.687499999993</v>
      </c>
      <c r="E29" s="16">
        <v>1</v>
      </c>
      <c r="F29" s="19">
        <v>1.99</v>
      </c>
      <c r="G29" s="19">
        <v>1.99</v>
      </c>
      <c r="H29" s="19">
        <v>1.9899378806605978</v>
      </c>
      <c r="I29" s="19">
        <v>1.9903542453963605</v>
      </c>
      <c r="J29" s="19">
        <v>114.92933569726856</v>
      </c>
      <c r="K29" s="19">
        <v>0.1</v>
      </c>
      <c r="L29" s="19">
        <v>0.1</v>
      </c>
      <c r="M29" s="19">
        <f t="shared" ref="M29:M31" si="9">+H29/19.9</f>
        <v>9.9996878425155672E-2</v>
      </c>
      <c r="N29" s="19">
        <f t="shared" ref="N29:N31" si="10">+I29/19.9</f>
        <v>0.10001780127619903</v>
      </c>
      <c r="O29" s="28">
        <f t="shared" ref="O29:O31" si="11">+J29/115</f>
        <v>0.99938552780233525</v>
      </c>
      <c r="P29" s="20" t="s">
        <v>34</v>
      </c>
    </row>
    <row r="30" spans="1:16" x14ac:dyDescent="0.45">
      <c r="A30" s="5">
        <v>8</v>
      </c>
      <c r="B30" s="2" t="s">
        <v>4</v>
      </c>
      <c r="C30" s="2" t="s">
        <v>7</v>
      </c>
      <c r="D30" s="23">
        <v>45435.434027777781</v>
      </c>
      <c r="E30" s="16">
        <v>5</v>
      </c>
      <c r="F30" s="19">
        <v>3.98</v>
      </c>
      <c r="G30" s="19">
        <v>6.5670000000000002</v>
      </c>
      <c r="H30" s="19">
        <v>4.0014236666666845</v>
      </c>
      <c r="I30" s="19">
        <v>6.5668143333333049</v>
      </c>
      <c r="J30" s="19">
        <v>115.27372916666661</v>
      </c>
      <c r="K30" s="19">
        <v>0.2</v>
      </c>
      <c r="L30" s="19">
        <v>0.33</v>
      </c>
      <c r="M30" s="19">
        <f t="shared" si="9"/>
        <v>0.20107656616415501</v>
      </c>
      <c r="N30" s="19">
        <f t="shared" si="10"/>
        <v>0.32999067001674903</v>
      </c>
      <c r="O30" s="28">
        <f t="shared" si="11"/>
        <v>1.0023802536231878</v>
      </c>
      <c r="P30" s="20" t="s">
        <v>34</v>
      </c>
    </row>
    <row r="31" spans="1:16" x14ac:dyDescent="0.45">
      <c r="A31" s="5">
        <v>9</v>
      </c>
      <c r="B31" s="2" t="s">
        <v>4</v>
      </c>
      <c r="C31" s="2" t="s">
        <v>7</v>
      </c>
      <c r="D31" s="23">
        <v>45435.490972222222</v>
      </c>
      <c r="E31" s="16">
        <v>5</v>
      </c>
      <c r="F31" s="19">
        <v>11.343</v>
      </c>
      <c r="G31" s="19">
        <v>6.5670000000000002</v>
      </c>
      <c r="H31" s="19">
        <v>11.343129039075569</v>
      </c>
      <c r="I31" s="19">
        <v>6.5670429327548723</v>
      </c>
      <c r="J31" s="19">
        <v>115.62384509994854</v>
      </c>
      <c r="K31" s="19">
        <v>0.57000000000000006</v>
      </c>
      <c r="L31" s="19">
        <v>0.33</v>
      </c>
      <c r="M31" s="19">
        <f t="shared" si="9"/>
        <v>0.57000648437565682</v>
      </c>
      <c r="N31" s="19">
        <f t="shared" si="10"/>
        <v>0.33000215742486799</v>
      </c>
      <c r="O31" s="28">
        <f t="shared" si="11"/>
        <v>1.0054247399995526</v>
      </c>
      <c r="P31" s="20" t="s">
        <v>34</v>
      </c>
    </row>
    <row r="32" spans="1:16" x14ac:dyDescent="0.45">
      <c r="A32" s="5">
        <v>10</v>
      </c>
      <c r="B32" s="2" t="s">
        <v>4</v>
      </c>
      <c r="C32" s="2" t="s">
        <v>7</v>
      </c>
      <c r="D32" s="23"/>
      <c r="E32" s="16"/>
      <c r="F32" s="19">
        <v>18.905000000000001</v>
      </c>
      <c r="G32" s="19">
        <v>6.5670000000000002</v>
      </c>
      <c r="H32" s="26"/>
      <c r="I32" s="26"/>
      <c r="J32" s="26"/>
      <c r="K32" s="26"/>
      <c r="L32" s="26">
        <v>0.33</v>
      </c>
      <c r="M32" s="26"/>
      <c r="N32" s="26"/>
      <c r="O32" s="29"/>
      <c r="P32" s="27" t="s">
        <v>35</v>
      </c>
    </row>
    <row r="33" spans="1:16" x14ac:dyDescent="0.45">
      <c r="A33" s="5">
        <v>11</v>
      </c>
      <c r="B33" s="2" t="s">
        <v>4</v>
      </c>
      <c r="C33" s="2" t="s">
        <v>7</v>
      </c>
      <c r="D33" s="23"/>
      <c r="E33" s="16"/>
      <c r="F33" s="19">
        <v>19.899999999999999</v>
      </c>
      <c r="G33" s="19">
        <v>4.5369999999999999</v>
      </c>
      <c r="H33" s="26"/>
      <c r="I33" s="26"/>
      <c r="J33" s="26"/>
      <c r="K33" s="26"/>
      <c r="L33" s="26">
        <v>0.22798994974874373</v>
      </c>
      <c r="M33" s="26"/>
      <c r="N33" s="26"/>
      <c r="O33" s="29"/>
      <c r="P33" s="27" t="s">
        <v>35</v>
      </c>
    </row>
    <row r="34" spans="1:16" x14ac:dyDescent="0.45">
      <c r="A34" s="5">
        <v>12</v>
      </c>
      <c r="B34" s="2" t="s">
        <v>4</v>
      </c>
      <c r="C34" s="2" t="s">
        <v>7</v>
      </c>
      <c r="D34" s="23"/>
      <c r="E34" s="16"/>
      <c r="F34" s="19">
        <v>19.899999999999999</v>
      </c>
      <c r="G34" s="19">
        <v>0</v>
      </c>
      <c r="H34" s="26"/>
      <c r="I34" s="26"/>
      <c r="J34" s="26"/>
      <c r="K34" s="26"/>
      <c r="L34" s="26">
        <v>0</v>
      </c>
      <c r="M34" s="26"/>
      <c r="N34" s="26"/>
      <c r="O34" s="29"/>
      <c r="P34" s="27" t="s">
        <v>35</v>
      </c>
    </row>
    <row r="35" spans="1:16" x14ac:dyDescent="0.45">
      <c r="A35" s="5">
        <v>13</v>
      </c>
      <c r="B35" s="2" t="s">
        <v>4</v>
      </c>
      <c r="C35" s="2" t="s">
        <v>7</v>
      </c>
      <c r="D35" s="23">
        <v>0.7</v>
      </c>
      <c r="E35" s="16">
        <v>5</v>
      </c>
      <c r="F35" s="19">
        <v>1.29</v>
      </c>
      <c r="G35" s="19">
        <v>0.995</v>
      </c>
      <c r="H35" s="19">
        <v>1.2900103983167888</v>
      </c>
      <c r="I35" s="19">
        <v>0.9949288706766074</v>
      </c>
      <c r="J35" s="19">
        <v>115.05387945385694</v>
      </c>
      <c r="K35" s="19">
        <v>6.4824120603015081E-2</v>
      </c>
      <c r="L35" s="19">
        <v>0.05</v>
      </c>
      <c r="M35" s="19">
        <f t="shared" ref="M35:M45" si="12">+H35/19.9</f>
        <v>6.4824643131496926E-2</v>
      </c>
      <c r="N35" s="19">
        <f t="shared" ref="N35:N45" si="13">+I35/19.9</f>
        <v>4.9996425662141082E-2</v>
      </c>
      <c r="O35" s="28">
        <f t="shared" ref="O35:O45" si="14">+J35/115</f>
        <v>1.0004685169900602</v>
      </c>
      <c r="P35" s="20" t="s">
        <v>34</v>
      </c>
    </row>
    <row r="36" spans="1:16" x14ac:dyDescent="0.45">
      <c r="A36" s="5">
        <v>14</v>
      </c>
      <c r="B36" s="2" t="s">
        <v>5</v>
      </c>
      <c r="C36" s="2" t="s">
        <v>7</v>
      </c>
      <c r="D36" s="23">
        <v>45435.696527777778</v>
      </c>
      <c r="E36" s="16">
        <v>5</v>
      </c>
      <c r="F36" s="19">
        <v>1.29</v>
      </c>
      <c r="G36" s="19">
        <v>-0.995</v>
      </c>
      <c r="H36" s="19">
        <v>1.2900480168145627</v>
      </c>
      <c r="I36" s="19">
        <v>-0.99527238925597683</v>
      </c>
      <c r="J36" s="19">
        <v>115.06674261414133</v>
      </c>
      <c r="K36" s="19">
        <v>6.4824120603015081E-2</v>
      </c>
      <c r="L36" s="19">
        <v>-0.05</v>
      </c>
      <c r="M36" s="19">
        <f t="shared" si="12"/>
        <v>6.4826533508269488E-2</v>
      </c>
      <c r="N36" s="19">
        <f t="shared" si="13"/>
        <v>-5.0013687902310394E-2</v>
      </c>
      <c r="O36" s="28">
        <f t="shared" si="14"/>
        <v>1.0005803705577507</v>
      </c>
      <c r="P36" s="20" t="s">
        <v>34</v>
      </c>
    </row>
    <row r="37" spans="1:16" x14ac:dyDescent="0.45">
      <c r="A37" s="5">
        <v>8</v>
      </c>
      <c r="B37" s="2" t="s">
        <v>4</v>
      </c>
      <c r="C37" s="2" t="s">
        <v>8</v>
      </c>
      <c r="D37" s="23">
        <v>45435.4375</v>
      </c>
      <c r="E37" s="16">
        <v>1</v>
      </c>
      <c r="F37" s="19">
        <v>3.98</v>
      </c>
      <c r="G37" s="19">
        <v>6.5670000000000002</v>
      </c>
      <c r="H37" s="19">
        <v>4.0180366666666636</v>
      </c>
      <c r="I37" s="19">
        <v>6.5677500000000055</v>
      </c>
      <c r="J37" s="19">
        <v>115.19255722222229</v>
      </c>
      <c r="K37" s="19">
        <v>0.2</v>
      </c>
      <c r="L37" s="19">
        <v>0.33</v>
      </c>
      <c r="M37" s="19">
        <f t="shared" si="12"/>
        <v>0.20191139028475699</v>
      </c>
      <c r="N37" s="19">
        <f t="shared" si="13"/>
        <v>0.33003768844221137</v>
      </c>
      <c r="O37" s="28">
        <f t="shared" si="14"/>
        <v>1.00167441062802</v>
      </c>
      <c r="P37" s="20" t="s">
        <v>34</v>
      </c>
    </row>
    <row r="38" spans="1:16" x14ac:dyDescent="0.45">
      <c r="A38" s="5">
        <v>9</v>
      </c>
      <c r="B38" s="2" t="s">
        <v>4</v>
      </c>
      <c r="C38" s="2" t="s">
        <v>8</v>
      </c>
      <c r="D38" s="23">
        <v>45435.494444444441</v>
      </c>
      <c r="E38" s="16">
        <v>1</v>
      </c>
      <c r="F38" s="19">
        <v>11.343</v>
      </c>
      <c r="G38" s="19">
        <v>6.5670000000000002</v>
      </c>
      <c r="H38" s="19">
        <v>11.343153266753914</v>
      </c>
      <c r="I38" s="19">
        <v>6.5669156709709213</v>
      </c>
      <c r="J38" s="19">
        <v>115.63342303730431</v>
      </c>
      <c r="K38" s="19">
        <v>0.57000000000000006</v>
      </c>
      <c r="L38" s="19">
        <v>0.33</v>
      </c>
      <c r="M38" s="19">
        <f t="shared" si="12"/>
        <v>0.57000770184693039</v>
      </c>
      <c r="N38" s="19">
        <f t="shared" si="13"/>
        <v>0.32999576236034783</v>
      </c>
      <c r="O38" s="28">
        <f t="shared" si="14"/>
        <v>1.0055080264113418</v>
      </c>
      <c r="P38" s="20" t="s">
        <v>34</v>
      </c>
    </row>
    <row r="39" spans="1:16" x14ac:dyDescent="0.45">
      <c r="A39" s="5">
        <v>10</v>
      </c>
      <c r="B39" s="2" t="s">
        <v>4</v>
      </c>
      <c r="C39" s="2" t="s">
        <v>8</v>
      </c>
      <c r="D39" s="25">
        <v>45449.554166666669</v>
      </c>
      <c r="E39" s="16">
        <v>1</v>
      </c>
      <c r="F39" s="19">
        <v>18.905000000000001</v>
      </c>
      <c r="G39" s="19">
        <v>6.5670000000000002</v>
      </c>
      <c r="H39" s="19">
        <v>18.905050043387433</v>
      </c>
      <c r="I39" s="19">
        <v>6.5674357747777723</v>
      </c>
      <c r="J39" s="19">
        <v>115.11846052988776</v>
      </c>
      <c r="K39" s="19">
        <v>0.95000000000000018</v>
      </c>
      <c r="L39" s="19">
        <v>0.33</v>
      </c>
      <c r="M39" s="19">
        <f t="shared" si="12"/>
        <v>0.95000251474308717</v>
      </c>
      <c r="N39" s="19">
        <f t="shared" si="13"/>
        <v>0.33002189823003886</v>
      </c>
      <c r="O39" s="28">
        <f t="shared" si="14"/>
        <v>1.0010300915642414</v>
      </c>
      <c r="P39" s="6" t="s">
        <v>35</v>
      </c>
    </row>
    <row r="40" spans="1:16" x14ac:dyDescent="0.45">
      <c r="A40" s="5">
        <v>11</v>
      </c>
      <c r="B40" s="2" t="s">
        <v>4</v>
      </c>
      <c r="C40" s="2" t="s">
        <v>8</v>
      </c>
      <c r="D40" s="25">
        <v>45448.51666666667</v>
      </c>
      <c r="E40" s="16">
        <v>1</v>
      </c>
      <c r="F40" s="19">
        <v>19.899999999999999</v>
      </c>
      <c r="G40" s="19">
        <v>4.5369999999999999</v>
      </c>
      <c r="H40" s="19">
        <v>19.902606953310531</v>
      </c>
      <c r="I40" s="19">
        <v>4.5444357619966427</v>
      </c>
      <c r="J40" s="19">
        <v>115.87437570062752</v>
      </c>
      <c r="K40" s="19">
        <v>1</v>
      </c>
      <c r="L40" s="19">
        <v>0.22798994974874373</v>
      </c>
      <c r="M40" s="19">
        <f t="shared" si="12"/>
        <v>1.0001310026789212</v>
      </c>
      <c r="N40" s="19">
        <f t="shared" si="13"/>
        <v>0.22836360613048456</v>
      </c>
      <c r="O40" s="28">
        <f t="shared" si="14"/>
        <v>1.0076032669619785</v>
      </c>
      <c r="P40" s="6" t="s">
        <v>35</v>
      </c>
    </row>
    <row r="41" spans="1:16" x14ac:dyDescent="0.45">
      <c r="A41" s="5">
        <v>12</v>
      </c>
      <c r="B41" s="2" t="s">
        <v>4</v>
      </c>
      <c r="C41" s="2" t="s">
        <v>8</v>
      </c>
      <c r="D41" s="25">
        <v>45448.532638888886</v>
      </c>
      <c r="E41" s="16">
        <v>1</v>
      </c>
      <c r="F41" s="19">
        <v>19.899999999999999</v>
      </c>
      <c r="G41" s="19">
        <v>0</v>
      </c>
      <c r="H41" s="19">
        <v>19.900126546785245</v>
      </c>
      <c r="I41" s="19">
        <v>-4.1531207628635368E-3</v>
      </c>
      <c r="J41" s="19">
        <v>115.39831426515887</v>
      </c>
      <c r="K41" s="19">
        <v>1</v>
      </c>
      <c r="L41" s="19">
        <v>0</v>
      </c>
      <c r="M41" s="19">
        <f t="shared" si="12"/>
        <v>1.0000063591349371</v>
      </c>
      <c r="N41" s="19">
        <f t="shared" si="13"/>
        <v>-2.086995358222883E-4</v>
      </c>
      <c r="O41" s="28">
        <f t="shared" si="14"/>
        <v>1.0034636023057293</v>
      </c>
      <c r="P41" s="6" t="s">
        <v>35</v>
      </c>
    </row>
    <row r="42" spans="1:16" x14ac:dyDescent="0.45">
      <c r="A42" s="5">
        <v>13</v>
      </c>
      <c r="B42" s="2" t="s">
        <v>4</v>
      </c>
      <c r="C42" s="2" t="s">
        <v>8</v>
      </c>
      <c r="D42" s="23">
        <v>0.70347222222222217</v>
      </c>
      <c r="E42" s="16">
        <v>1</v>
      </c>
      <c r="F42" s="19">
        <v>1.29</v>
      </c>
      <c r="G42" s="19">
        <v>0.995</v>
      </c>
      <c r="H42" s="19">
        <v>1.2900316529423108</v>
      </c>
      <c r="I42" s="19">
        <v>0.99536154911990615</v>
      </c>
      <c r="J42" s="19">
        <v>115.07826161268343</v>
      </c>
      <c r="K42" s="19">
        <v>6.4824120603015081E-2</v>
      </c>
      <c r="L42" s="19">
        <v>0.05</v>
      </c>
      <c r="M42" s="19">
        <f t="shared" si="12"/>
        <v>6.48257112031312E-2</v>
      </c>
      <c r="N42" s="19">
        <f t="shared" si="13"/>
        <v>5.0018168297482728E-2</v>
      </c>
      <c r="O42" s="28">
        <f t="shared" si="14"/>
        <v>1.0006805357624646</v>
      </c>
      <c r="P42" s="20" t="s">
        <v>34</v>
      </c>
    </row>
    <row r="43" spans="1:16" x14ac:dyDescent="0.45">
      <c r="A43" s="5">
        <v>14</v>
      </c>
      <c r="B43" s="2" t="s">
        <v>5</v>
      </c>
      <c r="C43" s="2" t="s">
        <v>8</v>
      </c>
      <c r="D43" s="23">
        <v>45435.7</v>
      </c>
      <c r="E43" s="16">
        <v>1</v>
      </c>
      <c r="F43" s="19">
        <v>1.29</v>
      </c>
      <c r="G43" s="19">
        <v>-0.995</v>
      </c>
      <c r="H43" s="19">
        <v>1.2900316529423108</v>
      </c>
      <c r="I43" s="19">
        <v>-0.99536154911990615</v>
      </c>
      <c r="J43" s="19">
        <v>115.07826161268343</v>
      </c>
      <c r="K43" s="19">
        <v>6.4824120603015081E-2</v>
      </c>
      <c r="L43" s="19">
        <v>-0.05</v>
      </c>
      <c r="M43" s="19">
        <f t="shared" si="12"/>
        <v>6.48257112031312E-2</v>
      </c>
      <c r="N43" s="19">
        <f t="shared" si="13"/>
        <v>-5.0018168297482728E-2</v>
      </c>
      <c r="O43" s="28">
        <f t="shared" si="14"/>
        <v>1.0006805357624646</v>
      </c>
      <c r="P43" s="20" t="s">
        <v>34</v>
      </c>
    </row>
    <row r="44" spans="1:16" x14ac:dyDescent="0.45">
      <c r="A44" s="5">
        <v>8</v>
      </c>
      <c r="B44" s="2" t="s">
        <v>4</v>
      </c>
      <c r="C44" s="2" t="s">
        <v>9</v>
      </c>
      <c r="D44" s="23">
        <v>45435.440972222219</v>
      </c>
      <c r="E44" s="16">
        <v>1</v>
      </c>
      <c r="F44" s="19">
        <v>3.98</v>
      </c>
      <c r="G44" s="19">
        <v>6.5670000000000002</v>
      </c>
      <c r="H44" s="19">
        <v>4.013066666666667</v>
      </c>
      <c r="I44" s="19">
        <v>6.5675566666666603</v>
      </c>
      <c r="J44" s="19">
        <v>115.22240638888876</v>
      </c>
      <c r="K44" s="19">
        <v>0.2</v>
      </c>
      <c r="L44" s="19">
        <v>0.33</v>
      </c>
      <c r="M44" s="19">
        <f t="shared" si="12"/>
        <v>0.20166164154103855</v>
      </c>
      <c r="N44" s="19">
        <f t="shared" si="13"/>
        <v>0.33002797319932969</v>
      </c>
      <c r="O44" s="28">
        <f t="shared" si="14"/>
        <v>1.0019339685990327</v>
      </c>
      <c r="P44" s="20" t="s">
        <v>34</v>
      </c>
    </row>
    <row r="45" spans="1:16" x14ac:dyDescent="0.45">
      <c r="A45" s="5">
        <v>9</v>
      </c>
      <c r="B45" s="2" t="s">
        <v>4</v>
      </c>
      <c r="C45" s="2" t="s">
        <v>9</v>
      </c>
      <c r="D45" s="23">
        <v>45435.49791666666</v>
      </c>
      <c r="E45" s="16">
        <v>1</v>
      </c>
      <c r="F45" s="19">
        <v>11.343</v>
      </c>
      <c r="G45" s="19">
        <v>6.5670000000000002</v>
      </c>
      <c r="H45" s="19">
        <v>11.342889564344288</v>
      </c>
      <c r="I45" s="19">
        <v>6.5670644514676955</v>
      </c>
      <c r="J45" s="19">
        <v>115.61738376802043</v>
      </c>
      <c r="K45" s="19">
        <v>0.57000000000000006</v>
      </c>
      <c r="L45" s="19">
        <v>0.33</v>
      </c>
      <c r="M45" s="19">
        <f t="shared" si="12"/>
        <v>0.56999445046956221</v>
      </c>
      <c r="N45" s="19">
        <f t="shared" si="13"/>
        <v>0.33000323876722087</v>
      </c>
      <c r="O45" s="28">
        <f t="shared" si="14"/>
        <v>1.0053685545045254</v>
      </c>
      <c r="P45" s="20" t="s">
        <v>34</v>
      </c>
    </row>
    <row r="46" spans="1:16" x14ac:dyDescent="0.45">
      <c r="A46" s="5">
        <v>10</v>
      </c>
      <c r="B46" s="2" t="s">
        <v>4</v>
      </c>
      <c r="C46" s="2" t="s">
        <v>9</v>
      </c>
      <c r="D46" s="23"/>
      <c r="E46" s="17"/>
      <c r="F46" s="19">
        <v>18.905000000000001</v>
      </c>
      <c r="G46" s="19">
        <v>6.5670000000000002</v>
      </c>
      <c r="H46" s="26"/>
      <c r="I46" s="26"/>
      <c r="J46" s="26"/>
      <c r="K46" s="26"/>
      <c r="L46" s="26">
        <v>0.33</v>
      </c>
      <c r="M46" s="26"/>
      <c r="N46" s="26"/>
      <c r="O46" s="29"/>
      <c r="P46" s="27" t="s">
        <v>35</v>
      </c>
    </row>
    <row r="47" spans="1:16" x14ac:dyDescent="0.45">
      <c r="A47" s="5">
        <v>11</v>
      </c>
      <c r="B47" s="2" t="s">
        <v>4</v>
      </c>
      <c r="C47" s="2" t="s">
        <v>9</v>
      </c>
      <c r="D47" s="23"/>
      <c r="E47" s="17"/>
      <c r="F47" s="19">
        <v>19.899999999999999</v>
      </c>
      <c r="G47" s="19">
        <v>4.5369999999999999</v>
      </c>
      <c r="H47" s="26"/>
      <c r="I47" s="26"/>
      <c r="J47" s="26"/>
      <c r="K47" s="26"/>
      <c r="L47" s="26">
        <v>0.22798994974874373</v>
      </c>
      <c r="M47" s="26"/>
      <c r="N47" s="26"/>
      <c r="O47" s="29"/>
      <c r="P47" s="27" t="s">
        <v>35</v>
      </c>
    </row>
    <row r="48" spans="1:16" x14ac:dyDescent="0.45">
      <c r="A48" s="5">
        <v>12</v>
      </c>
      <c r="B48" s="2" t="s">
        <v>4</v>
      </c>
      <c r="C48" s="2" t="s">
        <v>9</v>
      </c>
      <c r="D48" s="23"/>
      <c r="E48" s="17"/>
      <c r="F48" s="19">
        <v>19.899999999999999</v>
      </c>
      <c r="G48" s="19">
        <v>0</v>
      </c>
      <c r="H48" s="26"/>
      <c r="I48" s="26"/>
      <c r="J48" s="26"/>
      <c r="K48" s="26"/>
      <c r="L48" s="26">
        <v>0</v>
      </c>
      <c r="M48" s="26"/>
      <c r="N48" s="26"/>
      <c r="O48" s="29"/>
      <c r="P48" s="27" t="s">
        <v>35</v>
      </c>
    </row>
    <row r="49" spans="1:16" x14ac:dyDescent="0.45">
      <c r="A49" s="5">
        <v>13</v>
      </c>
      <c r="B49" s="2" t="s">
        <v>4</v>
      </c>
      <c r="C49" s="2" t="s">
        <v>9</v>
      </c>
      <c r="D49" s="23">
        <v>0.70694444444444438</v>
      </c>
      <c r="E49" s="17">
        <v>1</v>
      </c>
      <c r="F49" s="19">
        <v>1.29</v>
      </c>
      <c r="G49" s="19">
        <v>0.995</v>
      </c>
      <c r="H49" s="19">
        <v>1.2904334781154245</v>
      </c>
      <c r="I49" s="19">
        <v>0.99516174782285638</v>
      </c>
      <c r="J49" s="19">
        <v>115.09670090177619</v>
      </c>
      <c r="K49" s="19">
        <v>6.4824120603015081E-2</v>
      </c>
      <c r="L49" s="19">
        <v>0.05</v>
      </c>
      <c r="M49" s="19">
        <f t="shared" ref="M49:M50" si="15">+H49/19.9</f>
        <v>6.4845903422885653E-2</v>
      </c>
      <c r="N49" s="19">
        <f t="shared" ref="N49:N50" si="16">+I49/19.9</f>
        <v>5.0008128031299316E-2</v>
      </c>
      <c r="O49" s="28">
        <f t="shared" ref="O49:O50" si="17">+J49/115</f>
        <v>1.0008408774067494</v>
      </c>
      <c r="P49" s="20" t="s">
        <v>34</v>
      </c>
    </row>
    <row r="50" spans="1:16" ht="14.65" thickBot="1" x14ac:dyDescent="0.5">
      <c r="A50" s="7">
        <v>14</v>
      </c>
      <c r="B50" s="8" t="s">
        <v>5</v>
      </c>
      <c r="C50" s="8" t="s">
        <v>9</v>
      </c>
      <c r="D50" s="24">
        <v>45435.703472222216</v>
      </c>
      <c r="E50" s="18">
        <v>1</v>
      </c>
      <c r="F50" s="21">
        <v>1.29</v>
      </c>
      <c r="G50" s="21">
        <v>-0.995</v>
      </c>
      <c r="H50" s="21">
        <v>1.2899905731055439</v>
      </c>
      <c r="I50" s="21">
        <v>-0.99503949447839213</v>
      </c>
      <c r="J50" s="21">
        <v>115.03853718932557</v>
      </c>
      <c r="K50" s="21">
        <v>6.4824120603015081E-2</v>
      </c>
      <c r="L50" s="21">
        <v>-0.05</v>
      </c>
      <c r="M50" s="21">
        <f t="shared" si="15"/>
        <v>6.4823646889725833E-2</v>
      </c>
      <c r="N50" s="21">
        <f t="shared" si="16"/>
        <v>-5.0001984647155384E-2</v>
      </c>
      <c r="O50" s="30">
        <f t="shared" si="17"/>
        <v>1.0003351059941354</v>
      </c>
      <c r="P50" s="22" t="s">
        <v>34</v>
      </c>
    </row>
    <row r="53" spans="1:16" x14ac:dyDescent="0.45">
      <c r="A53" s="31" t="s">
        <v>12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</row>
    <row r="54" spans="1:16" x14ac:dyDescent="0.4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x14ac:dyDescent="0.4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6" x14ac:dyDescent="0.4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 x14ac:dyDescent="0.4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x14ac:dyDescent="0.4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x14ac:dyDescent="0.4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1" spans="1:16" x14ac:dyDescent="0.45">
      <c r="A61" t="s">
        <v>31</v>
      </c>
    </row>
    <row r="63" spans="1:16" ht="14.65" thickBot="1" x14ac:dyDescent="0.5"/>
    <row r="64" spans="1:16" x14ac:dyDescent="0.45">
      <c r="A64" s="32" t="s">
        <v>22</v>
      </c>
      <c r="B64" s="33"/>
      <c r="C64" s="3" t="s">
        <v>23</v>
      </c>
      <c r="D64" s="3" t="s">
        <v>24</v>
      </c>
      <c r="E64" s="4" t="s">
        <v>25</v>
      </c>
      <c r="F64" s="1"/>
      <c r="G64" s="1"/>
      <c r="H64" s="1"/>
      <c r="I64" s="1"/>
      <c r="J64" s="1"/>
    </row>
    <row r="65" spans="1:5" ht="14.65" thickBot="1" x14ac:dyDescent="0.5">
      <c r="A65" s="34"/>
      <c r="B65" s="35"/>
      <c r="C65" s="8"/>
      <c r="D65" s="8"/>
      <c r="E65" s="9"/>
    </row>
  </sheetData>
  <mergeCells count="2">
    <mergeCell ref="A53:P59"/>
    <mergeCell ref="A64:B6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C23-8F89-4032-B41A-779AB546BEA2}">
  <dimension ref="A1:V5"/>
  <sheetViews>
    <sheetView zoomScale="70" zoomScaleNormal="70" workbookViewId="0">
      <selection activeCell="V5" sqref="A5:V5"/>
    </sheetView>
  </sheetViews>
  <sheetFormatPr baseColWidth="10" defaultRowHeight="14.25" x14ac:dyDescent="0.45"/>
  <cols>
    <col min="1" max="1" width="18.86328125" customWidth="1"/>
  </cols>
  <sheetData>
    <row r="1" spans="1:22" ht="62.1" customHeight="1" x14ac:dyDescent="0.45">
      <c r="C1" s="11" t="s">
        <v>32</v>
      </c>
    </row>
    <row r="2" spans="1:22" x14ac:dyDescent="0.45">
      <c r="A2" s="10" t="s">
        <v>13</v>
      </c>
      <c r="B2" t="s">
        <v>14</v>
      </c>
    </row>
    <row r="5" spans="1:22" x14ac:dyDescent="0.45">
      <c r="B5" s="10" t="s">
        <v>39</v>
      </c>
      <c r="L5" s="10" t="s">
        <v>38</v>
      </c>
      <c r="V5" s="10" t="s">
        <v>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Curva de capacidad preliminar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NEBY JENNYFER CASTRILLON GUTIERREZ</dc:creator>
  <cp:lastModifiedBy>Adriana Perez</cp:lastModifiedBy>
  <dcterms:created xsi:type="dcterms:W3CDTF">2019-09-16T14:16:40Z</dcterms:created>
  <dcterms:modified xsi:type="dcterms:W3CDTF">2024-07-24T16:27:15Z</dcterms:modified>
</cp:coreProperties>
</file>